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Hacienda MENSUAL" sheetId="1" r:id="rId1"/>
  </sheets>
  <definedNames>
    <definedName name="_xlnm.Print_Area" localSheetId="0">'Hacienda MENSUAL'!$A$2:$J$23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C35" i="1"/>
  <c r="D34" i="1"/>
  <c r="E36" i="1" l="1"/>
  <c r="D35" i="1"/>
  <c r="E35" i="1" s="1"/>
  <c r="C34" i="1"/>
  <c r="E34" i="1" s="1"/>
</calcChain>
</file>

<file path=xl/sharedStrings.xml><?xml version="1.0" encoding="utf-8"?>
<sst xmlns="http://schemas.openxmlformats.org/spreadsheetml/2006/main" count="20" uniqueCount="19">
  <si>
    <t>Explotado</t>
  </si>
  <si>
    <t>Inversión</t>
  </si>
  <si>
    <t>PERIODO MEDIO DE PAGO MENSUAL</t>
  </si>
  <si>
    <t>ENTIDAD</t>
  </si>
  <si>
    <t>EMPRESA MUNICIPAL DE LA VIVIENDA Y SUELO DE MADRID, S.A.</t>
  </si>
  <si>
    <t>EMPRESA MUNICIPAL DE LA VIVIENDA Y SUELO DE MADRID , S.A.</t>
  </si>
  <si>
    <t>MES</t>
  </si>
  <si>
    <t>Tipo de Actividad</t>
  </si>
  <si>
    <t>RATIO OPERACIONES PAGADAS</t>
  </si>
  <si>
    <t>IMPORTE PAGOS REALIZADOS</t>
  </si>
  <si>
    <t>RATIO OPERACIONES PENDIENTES</t>
  </si>
  <si>
    <t>IMPORTES PAGOS PENDIENTES</t>
  </si>
  <si>
    <t>PMPP</t>
  </si>
  <si>
    <t>Actividades de explotación</t>
  </si>
  <si>
    <t>Actividades de inversión</t>
  </si>
  <si>
    <t>Total</t>
  </si>
  <si>
    <t>* Modificado para que no aparezcan los comentarios y las comprobaciones en la impresión del documento.</t>
  </si>
  <si>
    <t>* AUTOMÁTICO: se alimenta con la información recopilada de las TD.</t>
  </si>
  <si>
    <t>Comprobaciones: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</si>
</sst>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sz val="12"/>
      <name val="Eras Medium ITC"/>
      <family val="2"/>
    </font>
    <font>
      <b/>
      <sz val="12"/>
      <name val="Eras Medium ITC"/>
      <family val="2"/>
    </font>
    <font>
      <b/>
      <u/>
      <sz val="10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1" applyFont="1"/>
    <xf numFmtId="17" fontId="3" fillId="0" borderId="0" xfId="1" applyNumberFormat="1" applyFont="1"/>
    <xf numFmtId="17" fontId="2" fillId="0" borderId="0" xfId="1" applyNumberFormat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2" fillId="0" borderId="4" xfId="1" applyFont="1" applyBorder="1"/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0" xfId="1" applyNumberFormat="1" applyFont="1"/>
    <xf numFmtId="4" fontId="2" fillId="0" borderId="0" xfId="1" applyNumberFormat="1" applyFont="1" applyBorder="1"/>
    <xf numFmtId="0" fontId="2" fillId="0" borderId="7" xfId="1" applyFont="1" applyBorder="1"/>
    <xf numFmtId="4" fontId="2" fillId="0" borderId="8" xfId="1" applyNumberFormat="1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1" fillId="0" borderId="0" xfId="1" applyNumberFormat="1"/>
    <xf numFmtId="0" fontId="5" fillId="0" borderId="10" xfId="1" applyFont="1" applyBorder="1"/>
    <xf numFmtId="4" fontId="2" fillId="0" borderId="11" xfId="1" applyNumberFormat="1" applyFont="1" applyBorder="1" applyAlignment="1">
      <alignment horizontal="center" vertical="center"/>
    </xf>
    <xf numFmtId="4" fontId="2" fillId="0" borderId="12" xfId="1" applyNumberFormat="1" applyFont="1" applyBorder="1" applyAlignment="1">
      <alignment horizontal="center" vertical="center"/>
    </xf>
    <xf numFmtId="4" fontId="3" fillId="0" borderId="13" xfId="1" applyNumberFormat="1" applyFont="1" applyBorder="1" applyAlignment="1">
      <alignment horizontal="center" vertical="center"/>
    </xf>
    <xf numFmtId="0" fontId="1" fillId="0" borderId="0" xfId="1" applyFont="1"/>
    <xf numFmtId="0" fontId="6" fillId="0" borderId="0" xfId="1" applyFont="1" applyAlignment="1">
      <alignment horizontal="left" indent="1"/>
    </xf>
    <xf numFmtId="4" fontId="1" fillId="0" borderId="0" xfId="1" applyNumberFormat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2</xdr:row>
      <xdr:rowOff>144780</xdr:rowOff>
    </xdr:from>
    <xdr:ext cx="8077200" cy="171566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68630"/>
          <a:ext cx="8077200" cy="17156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4:S36"/>
  <sheetViews>
    <sheetView showGridLines="0" tabSelected="1" topLeftCell="A5" workbookViewId="0">
      <selection activeCell="G19" sqref="G19"/>
    </sheetView>
  </sheetViews>
  <sheetFormatPr baseColWidth="10" defaultColWidth="11.5703125" defaultRowHeight="12.75" x14ac:dyDescent="0.2"/>
  <cols>
    <col min="1" max="1" width="11.5703125" style="1"/>
    <col min="2" max="2" width="31.85546875" style="1" customWidth="1"/>
    <col min="3" max="3" width="21.5703125" style="1" customWidth="1"/>
    <col min="4" max="4" width="23.7109375" style="1" customWidth="1"/>
    <col min="5" max="5" width="21.28515625" style="1" customWidth="1"/>
    <col min="6" max="6" width="19.140625" style="1" customWidth="1"/>
    <col min="7" max="7" width="16.28515625" style="1" customWidth="1"/>
    <col min="8" max="8" width="4.7109375" style="1" bestFit="1" customWidth="1"/>
    <col min="9" max="9" width="11.5703125" style="1"/>
    <col min="10" max="10" width="26.7109375" style="1" bestFit="1" customWidth="1"/>
    <col min="11" max="16384" width="11.5703125" style="1"/>
  </cols>
  <sheetData>
    <row r="4" spans="1:19" x14ac:dyDescent="0.2">
      <c r="S4" s="1" t="s">
        <v>0</v>
      </c>
    </row>
    <row r="5" spans="1:19" x14ac:dyDescent="0.2">
      <c r="S5" s="1" t="s">
        <v>1</v>
      </c>
    </row>
    <row r="10" spans="1:19" x14ac:dyDescent="0.2">
      <c r="A10" s="2"/>
      <c r="B10" s="2" t="s">
        <v>2</v>
      </c>
      <c r="C10" s="2"/>
      <c r="D10" s="2"/>
      <c r="E10" s="2"/>
      <c r="F10" s="2"/>
      <c r="G10" s="2"/>
      <c r="H10" s="2"/>
    </row>
    <row r="11" spans="1:19" x14ac:dyDescent="0.2">
      <c r="B11" s="2" t="s">
        <v>3</v>
      </c>
      <c r="C11" s="2" t="s">
        <v>4</v>
      </c>
      <c r="D11" s="2"/>
      <c r="E11" s="2"/>
      <c r="F11" s="2"/>
      <c r="G11" s="2"/>
      <c r="H11" s="2"/>
    </row>
    <row r="12" spans="1:19" x14ac:dyDescent="0.2">
      <c r="B12" s="2"/>
      <c r="C12" s="2"/>
      <c r="D12" s="2"/>
      <c r="E12" s="2"/>
      <c r="F12" s="2"/>
      <c r="G12" s="2"/>
      <c r="H12" s="2"/>
    </row>
    <row r="13" spans="1:19" ht="16.5" customHeight="1" x14ac:dyDescent="0.2">
      <c r="B13" s="2" t="s">
        <v>3</v>
      </c>
      <c r="C13" s="2" t="s">
        <v>5</v>
      </c>
      <c r="D13" s="2"/>
      <c r="E13" s="2"/>
      <c r="F13" s="2"/>
      <c r="G13" s="2"/>
      <c r="H13" s="2"/>
    </row>
    <row r="14" spans="1:19" ht="17.45" customHeight="1" x14ac:dyDescent="0.2">
      <c r="B14" s="2" t="s">
        <v>6</v>
      </c>
      <c r="C14" s="3">
        <v>45504</v>
      </c>
      <c r="D14" s="4"/>
      <c r="E14" s="2"/>
      <c r="F14" s="2"/>
      <c r="G14" s="2"/>
      <c r="H14" s="2"/>
    </row>
    <row r="15" spans="1:19" ht="13.5" thickBot="1" x14ac:dyDescent="0.25">
      <c r="A15" s="2"/>
      <c r="B15" s="2"/>
      <c r="C15" s="2"/>
      <c r="D15" s="2"/>
      <c r="E15" s="2"/>
      <c r="F15" s="2"/>
      <c r="G15" s="2"/>
      <c r="H15" s="2"/>
    </row>
    <row r="16" spans="1:19" ht="48" thickBot="1" x14ac:dyDescent="0.3">
      <c r="A16" s="2"/>
      <c r="B16" s="5" t="s">
        <v>7</v>
      </c>
      <c r="C16" s="6" t="s">
        <v>8</v>
      </c>
      <c r="D16" s="6" t="s">
        <v>9</v>
      </c>
      <c r="E16" s="6" t="s">
        <v>10</v>
      </c>
      <c r="F16" s="6" t="s">
        <v>11</v>
      </c>
      <c r="G16" s="7" t="s">
        <v>12</v>
      </c>
      <c r="H16" s="2"/>
    </row>
    <row r="17" spans="1:12" ht="18" customHeight="1" x14ac:dyDescent="0.2">
      <c r="A17" s="2"/>
      <c r="B17" s="8" t="s">
        <v>13</v>
      </c>
      <c r="C17" s="9">
        <v>10.069483057032846</v>
      </c>
      <c r="D17" s="9">
        <v>2937952.34</v>
      </c>
      <c r="E17" s="9">
        <v>11.964465718155578</v>
      </c>
      <c r="F17" s="9">
        <v>1914774.3099999998</v>
      </c>
      <c r="G17" s="10">
        <v>10.817199625286953</v>
      </c>
      <c r="H17" s="11"/>
      <c r="I17" s="12"/>
    </row>
    <row r="18" spans="1:12" ht="19.5" customHeight="1" x14ac:dyDescent="0.2">
      <c r="A18" s="2"/>
      <c r="B18" s="13" t="s">
        <v>14</v>
      </c>
      <c r="C18" s="14">
        <v>11.781777457803679</v>
      </c>
      <c r="D18" s="14">
        <v>5363795.1799999978</v>
      </c>
      <c r="E18" s="14">
        <v>4.8754990634398805</v>
      </c>
      <c r="F18" s="14">
        <v>1341633.04</v>
      </c>
      <c r="G18" s="15">
        <v>10.39995798657584</v>
      </c>
      <c r="H18" s="11"/>
      <c r="I18" s="16"/>
      <c r="L18" s="16"/>
    </row>
    <row r="19" spans="1:12" ht="22.7" customHeight="1" thickBot="1" x14ac:dyDescent="0.3">
      <c r="A19" s="2"/>
      <c r="B19" s="17" t="s">
        <v>15</v>
      </c>
      <c r="C19" s="18">
        <v>11.175803916763783</v>
      </c>
      <c r="D19" s="18">
        <v>8301747.5199999977</v>
      </c>
      <c r="E19" s="18">
        <v>9.0438262338401874</v>
      </c>
      <c r="F19" s="18">
        <v>3256407.3499999996</v>
      </c>
      <c r="G19" s="19">
        <v>10.575138163899688</v>
      </c>
      <c r="H19" s="11"/>
      <c r="I19" s="16"/>
    </row>
    <row r="20" spans="1:12" x14ac:dyDescent="0.2">
      <c r="A20" s="2"/>
      <c r="B20" s="2"/>
      <c r="E20" s="20"/>
    </row>
    <row r="28" spans="1:12" x14ac:dyDescent="0.2">
      <c r="C28" s="21"/>
    </row>
    <row r="29" spans="1:12" x14ac:dyDescent="0.2">
      <c r="A29" s="1" t="s">
        <v>16</v>
      </c>
    </row>
    <row r="30" spans="1:12" x14ac:dyDescent="0.2">
      <c r="A30" s="1" t="s">
        <v>17</v>
      </c>
      <c r="I30" s="16"/>
    </row>
    <row r="31" spans="1:12" x14ac:dyDescent="0.2">
      <c r="I31" s="16"/>
    </row>
    <row r="32" spans="1:12" x14ac:dyDescent="0.2">
      <c r="I32" s="16"/>
    </row>
    <row r="33" spans="3:5" x14ac:dyDescent="0.2">
      <c r="C33" s="22" t="s">
        <v>18</v>
      </c>
    </row>
    <row r="34" spans="3:5" x14ac:dyDescent="0.2">
      <c r="C34" s="16">
        <f>((D17*C17)+(E17*F17))</f>
        <v>52492912.900000006</v>
      </c>
      <c r="D34" s="16">
        <f>D17+F17</f>
        <v>4852726.6499999994</v>
      </c>
      <c r="E34" s="16">
        <f>C34/D34</f>
        <v>10.817199625286953</v>
      </c>
    </row>
    <row r="35" spans="3:5" x14ac:dyDescent="0.2">
      <c r="C35" s="23">
        <f>(C18*D18)+(E18*F18)</f>
        <v>69736171.769999996</v>
      </c>
      <c r="D35" s="16">
        <f>D18+F18</f>
        <v>6705428.2199999979</v>
      </c>
      <c r="E35" s="16">
        <f>C35/D35</f>
        <v>10.39995798657584</v>
      </c>
    </row>
    <row r="36" spans="3:5" x14ac:dyDescent="0.2">
      <c r="C36" s="16">
        <f>(C19*D19)+(E19*F19)</f>
        <v>122229084.67</v>
      </c>
      <c r="D36" s="16">
        <f>D19+F19</f>
        <v>11558154.869999997</v>
      </c>
      <c r="E36" s="16">
        <f>C36/D36</f>
        <v>10.575138163899688</v>
      </c>
    </row>
  </sheetData>
  <pageMargins left="0.7" right="0.7" top="0.75" bottom="0.75" header="0.3" footer="0.3"/>
  <pageSetup paperSize="9" scale="6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7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088504-52F7-4372-B8A9-C45AA6D08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FBE383-37A3-4FE6-9860-709B1252F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22D03-1496-4FBC-B45A-EA36202D0104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e4b73361-b4d4-4302-9756-11c2890942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MENSUAL</vt:lpstr>
      <vt:lpstr>'Hacienda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2025-02-12T11:27:35Z</dcterms:created>
  <dcterms:modified xsi:type="dcterms:W3CDTF">2025-02-12T11:27:49Z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