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560" yWindow="0" windowWidth="15600" windowHeight="109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O8" i="1" l="1"/>
  <c r="O9" i="1"/>
  <c r="O10" i="1"/>
  <c r="O11" i="1"/>
  <c r="N13" i="1" l="1"/>
  <c r="M13" i="1"/>
  <c r="L13" i="1"/>
  <c r="K13" i="1"/>
  <c r="O7" i="1" l="1"/>
  <c r="O13" i="1" l="1"/>
</calcChain>
</file>

<file path=xl/sharedStrings.xml><?xml version="1.0" encoding="utf-8"?>
<sst xmlns="http://schemas.openxmlformats.org/spreadsheetml/2006/main" count="68" uniqueCount="53">
  <si>
    <t>Fecha de inicio</t>
  </si>
  <si>
    <t>Fecha de fin</t>
  </si>
  <si>
    <t>Destino</t>
  </si>
  <si>
    <t>Transporte</t>
  </si>
  <si>
    <t>TOTAL</t>
  </si>
  <si>
    <t>Datos del viaje</t>
  </si>
  <si>
    <t>Puesto</t>
  </si>
  <si>
    <t>Nombre/Área</t>
  </si>
  <si>
    <t>Alojamiento</t>
  </si>
  <si>
    <t>Manutención</t>
  </si>
  <si>
    <t>Importes</t>
  </si>
  <si>
    <t>Titulares</t>
  </si>
  <si>
    <t>Apellido 1</t>
  </si>
  <si>
    <t>Apellido 2</t>
  </si>
  <si>
    <t>Nombre</t>
  </si>
  <si>
    <t>Unidad</t>
  </si>
  <si>
    <t>EMVS</t>
  </si>
  <si>
    <t>Motivo</t>
  </si>
  <si>
    <t>JOSE ANTONIO</t>
  </si>
  <si>
    <t>GERENTE</t>
  </si>
  <si>
    <t>GOMEZ</t>
  </si>
  <si>
    <t>REDONDO</t>
  </si>
  <si>
    <t>JAVIER</t>
  </si>
  <si>
    <t>JEFE DPTO SOPORTE E INNOVACION</t>
  </si>
  <si>
    <t xml:space="preserve">SANT CUGAT DEL VALLES </t>
  </si>
  <si>
    <t>SEGUIMIENTO PROYECTO EUROPEO SUN HORIZON</t>
  </si>
  <si>
    <t xml:space="preserve">ROMERA </t>
  </si>
  <si>
    <t>PASCUAL</t>
  </si>
  <si>
    <t>DIEGO</t>
  </si>
  <si>
    <t xml:space="preserve">TECNICO SUPERIOR DPTO SOPORTE E INNOVACION </t>
  </si>
  <si>
    <t>SEGUIMIENTO PROYECTO EUROPEO  SUN HORIZON</t>
  </si>
  <si>
    <t xml:space="preserve">DIRECCION DE REHABILITACION Y OBRA NUEVA. DPTO SOPORTE E INNOVACION </t>
  </si>
  <si>
    <t>Varios / Taxis / etc.</t>
  </si>
  <si>
    <t>MARTINEZ</t>
  </si>
  <si>
    <t>CASTRO</t>
  </si>
  <si>
    <t xml:space="preserve">FRANCISCA </t>
  </si>
  <si>
    <t xml:space="preserve">JEFA DE DPTO </t>
  </si>
  <si>
    <t>SERVICIOS SOCIALES Y ATENCION CIUDADANA</t>
  </si>
  <si>
    <t>CADIZ</t>
  </si>
  <si>
    <t>JORNADAS AVS "LA INNOVACION SOCIAL EN LA GESTION DE PARQUES PUBLICOS DE VIVIENDA</t>
  </si>
  <si>
    <t xml:space="preserve">ACOSTA </t>
  </si>
  <si>
    <t xml:space="preserve">MORALES </t>
  </si>
  <si>
    <t>DIRECCION GRAL</t>
  </si>
  <si>
    <t>OVIEDO</t>
  </si>
  <si>
    <t xml:space="preserve">ASAMBLEA GENERAL ORDINARIA DE LA AVS </t>
  </si>
  <si>
    <t xml:space="preserve">RUIZ </t>
  </si>
  <si>
    <t xml:space="preserve">CRISTINA </t>
  </si>
  <si>
    <t xml:space="preserve">RAFAEL </t>
  </si>
  <si>
    <t>TECNICO (ARQUITECTO)</t>
  </si>
  <si>
    <t>DIRECCION DE REHABILITACION Y OBRA NUEVA</t>
  </si>
  <si>
    <t>VALENCIA</t>
  </si>
  <si>
    <t>JORNADAS AVS "PONENCIA"</t>
  </si>
  <si>
    <r>
      <t>Gastos de viajes 2022</t>
    </r>
    <r>
      <rPr>
        <sz val="12"/>
        <color theme="1"/>
        <rFont val="Lato"/>
        <family val="2"/>
      </rPr>
      <t xml:space="preserve"> (a 31/12/2022)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</si>
</sst>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sz val="14"/>
      <color theme="1"/>
      <name val="Lato Black"/>
      <family val="2"/>
    </font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color theme="0"/>
      <name val="Lato Black"/>
      <family val="2"/>
    </font>
    <font>
      <sz val="9"/>
      <color theme="1"/>
      <name val="Lato"/>
      <family val="2"/>
    </font>
    <font>
      <b/>
      <sz val="10"/>
      <color theme="1"/>
      <name val="Lato Black"/>
      <family val="2"/>
    </font>
    <font>
      <sz val="10"/>
      <color theme="1"/>
      <name val="Lato Black"/>
      <family val="2"/>
    </font>
    <font>
      <b/>
      <sz val="10"/>
      <color theme="1"/>
      <name val="Lato"/>
      <family val="2"/>
    </font>
    <font>
      <sz val="10"/>
      <color theme="1"/>
      <name val="Lato"/>
    </font>
    <font>
      <sz val="11"/>
      <color theme="1"/>
      <name val="Lato"/>
    </font>
    <font>
      <sz val="9"/>
      <color theme="1"/>
      <name val="Lato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7" fillId="0" borderId="0" xfId="0" applyNumberFormat="1" applyFont="1" applyAlignment="1">
      <alignment horizontal="left" vertical="center" wrapText="1" indent="1"/>
    </xf>
    <xf numFmtId="44" fontId="7" fillId="0" borderId="0" xfId="1" applyFont="1" applyAlignment="1">
      <alignment horizontal="left" vertical="center" indent="1"/>
    </xf>
    <xf numFmtId="44" fontId="10" fillId="0" borderId="0" xfId="1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1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4" fontId="7" fillId="0" borderId="0" xfId="1" applyFont="1" applyAlignment="1">
      <alignment horizontal="left" vertical="center"/>
    </xf>
    <xf numFmtId="44" fontId="11" fillId="0" borderId="0" xfId="1" applyFont="1" applyAlignment="1">
      <alignment horizontal="left" vertical="center"/>
    </xf>
    <xf numFmtId="14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44" fontId="7" fillId="0" borderId="0" xfId="1" applyNumberFormat="1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alignment horizontal="lef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alignment horizontal="left" vertical="center" textRotation="0" wrapText="1" relativeIndent="-1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sz val="9"/>
        <name val="Lato"/>
        <scheme val="none"/>
      </font>
      <numFmt numFmtId="19" formatCode="dd/mm/yyyy"/>
      <alignment horizontal="left" vertical="center" textRotation="0" wrapText="1" relativeIndent="-1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ato"/>
        <scheme val="none"/>
      </font>
      <numFmt numFmtId="0" formatCode="General"/>
      <alignment horizontal="left" vertical="center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alignment horizontal="left" vertical="center" textRotation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Lato"/>
        <scheme val="none"/>
      </font>
      <alignment horizontal="left" vertical="center" textRotation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Lato Blac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107158</xdr:rowOff>
    </xdr:from>
    <xdr:to>
      <xdr:col>1</xdr:col>
      <xdr:colOff>703466</xdr:colOff>
      <xdr:row>1</xdr:row>
      <xdr:rowOff>240935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07158"/>
          <a:ext cx="1617865" cy="3242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6:O13" totalsRowCount="1" headerRowDxfId="32" dataDxfId="31" totalsRowDxfId="30">
  <autoFilter ref="A6:O12"/>
  <tableColumns count="15">
    <tableColumn id="9" name="Nombre/Área" totalsRowLabel="TOTAL" dataDxfId="29" totalsRowDxfId="28"/>
    <tableColumn id="13" name="Apellido 1" dataDxfId="27" totalsRowDxfId="26"/>
    <tableColumn id="12" name="Apellido 2" dataDxfId="25" totalsRowDxfId="24"/>
    <tableColumn id="18" name="Nombre" dataDxfId="23" totalsRowDxfId="22"/>
    <tableColumn id="8" name="Puesto" dataDxfId="21" totalsRowDxfId="20"/>
    <tableColumn id="20" name="Unidad" dataDxfId="19" totalsRowDxfId="18"/>
    <tableColumn id="6" name="Fecha de inicio" dataDxfId="17" totalsRowDxfId="16"/>
    <tableColumn id="1" name="Fecha de fin" dataDxfId="15" totalsRowDxfId="14"/>
    <tableColumn id="2" name="Destino" dataDxfId="13" totalsRowDxfId="12"/>
    <tableColumn id="3" name="Motivo" dataDxfId="11" totalsRowDxfId="10"/>
    <tableColumn id="7" name="Transporte" totalsRowFunction="sum" dataDxfId="9" totalsRowDxfId="8" dataCellStyle="Moneda"/>
    <tableColumn id="17" name="Alojamiento" totalsRowFunction="sum" dataDxfId="7" totalsRowDxfId="6" dataCellStyle="Moneda"/>
    <tableColumn id="16" name="Manutención" totalsRowFunction="sum" dataDxfId="5" totalsRowDxfId="4" dataCellStyle="Moneda"/>
    <tableColumn id="21" name="Varios / Taxis / etc." totalsRowFunction="sum" dataDxfId="3" totalsRowDxfId="2" dataCellStyle="Moneda"/>
    <tableColumn id="5" name="TOTAL" totalsRowFunction="sum" dataDxfId="1" totalsRowDxfId="0" dataCellStyle="Moneda">
      <calculatedColumnFormula>SUM(Tabla3[[#This Row],[Transporte]:[Varios / Taxis / etc.]])</calculatedColumnFormula>
    </tableColumn>
  </tableColumns>
  <tableStyleInfo name="TableStyleLight1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selection activeCell="C1" sqref="C1:O2"/>
    </sheetView>
  </sheetViews>
  <sheetFormatPr baseColWidth="10" defaultRowHeight="14.25" x14ac:dyDescent="0.2"/>
  <cols>
    <col min="1" max="1" width="15.140625" style="1" bestFit="1" customWidth="1"/>
    <col min="2" max="3" width="12.42578125" style="1" bestFit="1" customWidth="1"/>
    <col min="4" max="4" width="12" style="1" bestFit="1" customWidth="1"/>
    <col min="5" max="5" width="18" style="1" bestFit="1" customWidth="1"/>
    <col min="6" max="6" width="28.140625" style="1" bestFit="1" customWidth="1"/>
    <col min="7" max="7" width="16.140625" style="1" bestFit="1" customWidth="1"/>
    <col min="8" max="8" width="13.7109375" style="1" bestFit="1" customWidth="1"/>
    <col min="9" max="9" width="12.5703125" style="1" bestFit="1" customWidth="1"/>
    <col min="10" max="10" width="39.5703125" style="1" customWidth="1"/>
    <col min="11" max="11" width="12.85546875" style="1" bestFit="1" customWidth="1"/>
    <col min="12" max="12" width="14.140625" style="1" bestFit="1" customWidth="1"/>
    <col min="13" max="13" width="14.85546875" style="1" bestFit="1" customWidth="1"/>
    <col min="14" max="14" width="13.42578125" style="1" customWidth="1"/>
    <col min="15" max="15" width="11.7109375" style="1" bestFit="1" customWidth="1"/>
    <col min="16" max="16384" width="11.42578125" style="1"/>
  </cols>
  <sheetData>
    <row r="1" spans="1:15" ht="15" customHeight="1" x14ac:dyDescent="0.2">
      <c r="A1" s="29"/>
      <c r="B1" s="29"/>
      <c r="C1" s="28" t="s">
        <v>52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4" customHeight="1" x14ac:dyDescent="0.2">
      <c r="A2" s="29"/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s="2" customFormat="1" ht="24.95" customHeight="1" thickBot="1" x14ac:dyDescent="0.3">
      <c r="A5" s="25" t="s">
        <v>11</v>
      </c>
      <c r="B5" s="26"/>
      <c r="C5" s="26"/>
      <c r="D5" s="26"/>
      <c r="E5" s="26"/>
      <c r="F5" s="27"/>
      <c r="G5" s="25" t="s">
        <v>5</v>
      </c>
      <c r="H5" s="26"/>
      <c r="I5" s="26"/>
      <c r="J5" s="26"/>
      <c r="K5" s="25" t="s">
        <v>10</v>
      </c>
      <c r="L5" s="26"/>
      <c r="M5" s="26"/>
      <c r="N5" s="26"/>
      <c r="O5" s="26"/>
    </row>
    <row r="6" spans="1:15" s="4" customFormat="1" ht="24.95" customHeight="1" thickTop="1" x14ac:dyDescent="0.2">
      <c r="A6" s="3" t="s">
        <v>7</v>
      </c>
      <c r="B6" s="4" t="s">
        <v>12</v>
      </c>
      <c r="C6" s="4" t="s">
        <v>13</v>
      </c>
      <c r="D6" s="4" t="s">
        <v>14</v>
      </c>
      <c r="E6" s="4" t="s">
        <v>6</v>
      </c>
      <c r="F6" s="4" t="s">
        <v>15</v>
      </c>
      <c r="G6" s="5" t="s">
        <v>0</v>
      </c>
      <c r="H6" s="6" t="s">
        <v>1</v>
      </c>
      <c r="I6" s="6" t="s">
        <v>2</v>
      </c>
      <c r="J6" s="7" t="s">
        <v>17</v>
      </c>
      <c r="K6" s="4" t="s">
        <v>3</v>
      </c>
      <c r="L6" s="4" t="s">
        <v>8</v>
      </c>
      <c r="M6" s="4" t="s">
        <v>9</v>
      </c>
      <c r="N6" s="23" t="s">
        <v>32</v>
      </c>
      <c r="O6" s="4" t="s">
        <v>4</v>
      </c>
    </row>
    <row r="7" spans="1:15" ht="45" customHeight="1" x14ac:dyDescent="0.2">
      <c r="A7" s="8" t="s">
        <v>16</v>
      </c>
      <c r="B7" s="14" t="s">
        <v>20</v>
      </c>
      <c r="C7" s="14" t="s">
        <v>21</v>
      </c>
      <c r="D7" s="14" t="s">
        <v>22</v>
      </c>
      <c r="E7" s="14" t="s">
        <v>23</v>
      </c>
      <c r="F7" s="14" t="s">
        <v>31</v>
      </c>
      <c r="G7" s="15">
        <v>44643</v>
      </c>
      <c r="H7" s="16">
        <v>44645</v>
      </c>
      <c r="I7" s="17" t="s">
        <v>24</v>
      </c>
      <c r="J7" s="18" t="s">
        <v>25</v>
      </c>
      <c r="K7" s="9">
        <v>149.19999999999999</v>
      </c>
      <c r="L7" s="9">
        <v>505.28</v>
      </c>
      <c r="M7" s="9">
        <v>109.1</v>
      </c>
      <c r="N7" s="9">
        <v>162.69</v>
      </c>
      <c r="O7" s="10">
        <f>SUM(Tabla3[[#This Row],[Transporte]:[Varios / Taxis / etc.]])</f>
        <v>926.27</v>
      </c>
    </row>
    <row r="8" spans="1:15" ht="45" customHeight="1" x14ac:dyDescent="0.2">
      <c r="A8" s="8" t="s">
        <v>16</v>
      </c>
      <c r="B8" s="14" t="s">
        <v>26</v>
      </c>
      <c r="C8" s="14" t="s">
        <v>27</v>
      </c>
      <c r="D8" s="14" t="s">
        <v>28</v>
      </c>
      <c r="E8" s="14" t="s">
        <v>29</v>
      </c>
      <c r="F8" s="14" t="s">
        <v>31</v>
      </c>
      <c r="G8" s="15">
        <v>44643</v>
      </c>
      <c r="H8" s="16">
        <v>44644</v>
      </c>
      <c r="I8" s="17" t="s">
        <v>24</v>
      </c>
      <c r="J8" s="18" t="s">
        <v>30</v>
      </c>
      <c r="K8" s="19">
        <v>124.6</v>
      </c>
      <c r="L8" s="19">
        <v>300.64</v>
      </c>
      <c r="M8" s="19">
        <v>78.099999999999994</v>
      </c>
      <c r="N8" s="19">
        <v>7</v>
      </c>
      <c r="O8" s="10">
        <f>SUM(Tabla3[[#This Row],[Transporte]:[Varios / Taxis / etc.]])</f>
        <v>510.34000000000003</v>
      </c>
    </row>
    <row r="9" spans="1:15" ht="45" customHeight="1" x14ac:dyDescent="0.2">
      <c r="A9" s="8" t="s">
        <v>16</v>
      </c>
      <c r="B9" s="14" t="s">
        <v>33</v>
      </c>
      <c r="C9" s="14" t="s">
        <v>34</v>
      </c>
      <c r="D9" s="14" t="s">
        <v>35</v>
      </c>
      <c r="E9" s="14" t="s">
        <v>36</v>
      </c>
      <c r="F9" s="14" t="s">
        <v>37</v>
      </c>
      <c r="G9" s="15">
        <v>44700</v>
      </c>
      <c r="H9" s="21">
        <v>44701</v>
      </c>
      <c r="I9" s="22" t="s">
        <v>38</v>
      </c>
      <c r="J9" s="18" t="s">
        <v>39</v>
      </c>
      <c r="K9" s="9">
        <v>54.9</v>
      </c>
      <c r="L9" s="9">
        <v>156</v>
      </c>
      <c r="M9" s="9"/>
      <c r="N9" s="9"/>
      <c r="O9" s="20">
        <f>SUM(Tabla3[[#This Row],[Transporte]:[Varios / Taxis / etc.]])</f>
        <v>210.9</v>
      </c>
    </row>
    <row r="10" spans="1:15" ht="45" customHeight="1" x14ac:dyDescent="0.2">
      <c r="A10" s="8" t="s">
        <v>16</v>
      </c>
      <c r="B10" s="14" t="s">
        <v>40</v>
      </c>
      <c r="C10" s="14" t="s">
        <v>41</v>
      </c>
      <c r="D10" s="14" t="s">
        <v>18</v>
      </c>
      <c r="E10" s="14" t="s">
        <v>19</v>
      </c>
      <c r="F10" s="14" t="s">
        <v>42</v>
      </c>
      <c r="G10" s="15">
        <v>44700</v>
      </c>
      <c r="H10" s="21">
        <v>44701</v>
      </c>
      <c r="I10" s="22" t="s">
        <v>38</v>
      </c>
      <c r="J10" s="18" t="s">
        <v>39</v>
      </c>
      <c r="K10" s="9">
        <v>112.78</v>
      </c>
      <c r="L10" s="9"/>
      <c r="M10" s="9">
        <v>49.7</v>
      </c>
      <c r="N10" s="9">
        <v>44.85</v>
      </c>
      <c r="O10" s="20">
        <f>SUM(Tabla3[[#This Row],[Transporte]:[Varios / Taxis / etc.]])</f>
        <v>207.33</v>
      </c>
    </row>
    <row r="11" spans="1:15" ht="45" customHeight="1" x14ac:dyDescent="0.2">
      <c r="A11" s="8" t="s">
        <v>16</v>
      </c>
      <c r="B11" s="14" t="s">
        <v>40</v>
      </c>
      <c r="C11" s="14" t="s">
        <v>41</v>
      </c>
      <c r="D11" s="14" t="s">
        <v>18</v>
      </c>
      <c r="E11" s="14" t="s">
        <v>19</v>
      </c>
      <c r="F11" s="14" t="s">
        <v>42</v>
      </c>
      <c r="G11" s="15">
        <v>44740</v>
      </c>
      <c r="H11" s="21">
        <v>44741</v>
      </c>
      <c r="I11" s="22" t="s">
        <v>43</v>
      </c>
      <c r="J11" s="18" t="s">
        <v>44</v>
      </c>
      <c r="K11" s="9">
        <v>223.69</v>
      </c>
      <c r="L11" s="9">
        <v>285</v>
      </c>
      <c r="M11" s="9">
        <v>182.9</v>
      </c>
      <c r="N11" s="9"/>
      <c r="O11" s="20">
        <f>SUM(Tabla3[[#This Row],[Transporte]:[Varios / Taxis / etc.]])</f>
        <v>691.59</v>
      </c>
    </row>
    <row r="12" spans="1:15" ht="45" customHeight="1" x14ac:dyDescent="0.2">
      <c r="A12" s="8" t="s">
        <v>16</v>
      </c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5">
        <v>44910</v>
      </c>
      <c r="H12" s="21">
        <v>44910</v>
      </c>
      <c r="I12" s="22" t="s">
        <v>50</v>
      </c>
      <c r="J12" s="18" t="s">
        <v>51</v>
      </c>
      <c r="K12" s="24"/>
      <c r="L12" s="24"/>
      <c r="M12" s="24"/>
      <c r="N12" s="24">
        <v>28.3</v>
      </c>
      <c r="O12" s="24">
        <v>28.3</v>
      </c>
    </row>
    <row r="13" spans="1:15" ht="45" customHeight="1" x14ac:dyDescent="0.2">
      <c r="A13" s="11" t="s">
        <v>4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f>SUBTOTAL(109,Tabla3[Transporte])</f>
        <v>665.16999999999985</v>
      </c>
      <c r="L13" s="13">
        <f>SUBTOTAL(109,Tabla3[Alojamiento])</f>
        <v>1246.92</v>
      </c>
      <c r="M13" s="13">
        <f>SUBTOTAL(109,Tabla3[Manutención])</f>
        <v>419.79999999999995</v>
      </c>
      <c r="N13" s="13">
        <f>SUBTOTAL(109,Tabla3[Varios / Taxis / etc.])</f>
        <v>242.84</v>
      </c>
      <c r="O13" s="13">
        <f>SUBTOTAL(109,Tabla3[TOTAL])</f>
        <v>2574.7300000000005</v>
      </c>
    </row>
    <row r="14" spans="1:15" ht="45" customHeight="1" x14ac:dyDescent="0.2"/>
    <row r="15" spans="1:15" ht="45" customHeight="1" x14ac:dyDescent="0.2"/>
    <row r="16" spans="1:15" ht="45" customHeight="1" x14ac:dyDescent="0.2"/>
    <row r="17" ht="45" customHeight="1" x14ac:dyDescent="0.2"/>
    <row r="18" ht="45" customHeight="1" x14ac:dyDescent="0.2"/>
    <row r="19" ht="45" customHeight="1" x14ac:dyDescent="0.2"/>
  </sheetData>
  <mergeCells count="5">
    <mergeCell ref="A5:F5"/>
    <mergeCell ref="G5:J5"/>
    <mergeCell ref="K5:O5"/>
    <mergeCell ref="C1:O2"/>
    <mergeCell ref="A1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O12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96AFC7-5CEF-43D7-828A-2198941A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05615-F246-4983-BF35-6E00542FB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10E7C3-7568-4080-93DF-CE1E02B374BE}">
  <ds:schemaRefs>
    <ds:schemaRef ds:uri="e4b73361-b4d4-4302-9756-11c2890942ab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2025-02-11T09:54:12Z</dcterms:created>
  <dcterms:modified xsi:type="dcterms:W3CDTF">2025-02-11T09:54:19Z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