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ezri\Desktop\"/>
    </mc:Choice>
  </mc:AlternateContent>
  <bookViews>
    <workbookView xWindow="8385" yWindow="0" windowWidth="15600" windowHeight="109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O16" i="1" l="1"/>
  <c r="O15" i="1"/>
  <c r="O7" i="1" l="1"/>
  <c r="O8" i="1"/>
  <c r="O9" i="1"/>
  <c r="O10" i="1"/>
  <c r="O11" i="1"/>
  <c r="O12" i="1"/>
  <c r="O13" i="1"/>
  <c r="O14" i="1"/>
  <c r="N17" i="1"/>
  <c r="M17" i="1"/>
  <c r="K17" i="1"/>
  <c r="L17" i="1"/>
  <c r="O17" i="1" l="1"/>
</calcChain>
</file>

<file path=xl/sharedStrings.xml><?xml version="1.0" encoding="utf-8"?>
<sst xmlns="http://schemas.openxmlformats.org/spreadsheetml/2006/main" count="100" uniqueCount="61">
  <si>
    <t>BILBAO</t>
  </si>
  <si>
    <t>SANTANDER</t>
  </si>
  <si>
    <t>MÁLAGA</t>
  </si>
  <si>
    <t>BARCELONA</t>
  </si>
  <si>
    <t>Fecha de inicio</t>
  </si>
  <si>
    <t>Fecha de fin</t>
  </si>
  <si>
    <t>Destino</t>
  </si>
  <si>
    <t>Transporte</t>
  </si>
  <si>
    <t>TOTAL</t>
  </si>
  <si>
    <t>Datos del viaje</t>
  </si>
  <si>
    <t>Puesto</t>
  </si>
  <si>
    <t>Nombre/Área</t>
  </si>
  <si>
    <t>Alojamiento</t>
  </si>
  <si>
    <t>Manutención</t>
  </si>
  <si>
    <t>Actividad</t>
  </si>
  <si>
    <t>Importes</t>
  </si>
  <si>
    <t>Titulares</t>
  </si>
  <si>
    <t>Apellido 1</t>
  </si>
  <si>
    <t>Apellido 2</t>
  </si>
  <si>
    <t>Nombre</t>
  </si>
  <si>
    <t>Unidad</t>
  </si>
  <si>
    <t>EMVS</t>
  </si>
  <si>
    <t>BARQUERO</t>
  </si>
  <si>
    <t>FRANCISCO</t>
  </si>
  <si>
    <t>PASCUAL</t>
  </si>
  <si>
    <t>RODRIGUEZ</t>
  </si>
  <si>
    <t>ARANTXA</t>
  </si>
  <si>
    <t>EMBID</t>
  </si>
  <si>
    <t>PALOMA</t>
  </si>
  <si>
    <t>PERAL</t>
  </si>
  <si>
    <t>Mª TERESA</t>
  </si>
  <si>
    <t xml:space="preserve">GISBERT </t>
  </si>
  <si>
    <t>RUEDA</t>
  </si>
  <si>
    <t>JORGE</t>
  </si>
  <si>
    <t>CONSEJERO DELEGADO</t>
  </si>
  <si>
    <t>GERENTE</t>
  </si>
  <si>
    <t>MUNICH</t>
  </si>
  <si>
    <t>LÓPEZ</t>
  </si>
  <si>
    <t>RODRÍGUEZ</t>
  </si>
  <si>
    <t>GARCÍA</t>
  </si>
  <si>
    <t>TÉCNICO SUPERIOR</t>
  </si>
  <si>
    <t>REUNIÓN PROYECTO EUROPEO BERTIM</t>
  </si>
  <si>
    <t>REUNIÓN AVS</t>
  </si>
  <si>
    <t>JORNADA "LA LEGISLACIÓN ESTATAL PROVENIENTE DE LA LEY DE SUELO 8/2007"</t>
  </si>
  <si>
    <t>DIRECCIÓN GENERAL</t>
  </si>
  <si>
    <t>SERVICIOS JURÍDICOS</t>
  </si>
  <si>
    <t>DIRECCIÓN SERVICIOS JURÍDICOS</t>
  </si>
  <si>
    <t>D. REHABILITACIÓN Y OBRAS / DPTO. INNOVACÓN</t>
  </si>
  <si>
    <t>JEFE DPTO. CONTRATACIÓN</t>
  </si>
  <si>
    <t>DTRA. SERVICIOS JURÍDICOS</t>
  </si>
  <si>
    <t>Varios</t>
  </si>
  <si>
    <t>ASAMBLEA GENERAL AVS</t>
  </si>
  <si>
    <t>HERRANZ</t>
  </si>
  <si>
    <t>DE FRUTOS</t>
  </si>
  <si>
    <t>POSADAS</t>
  </si>
  <si>
    <t>NURIA</t>
  </si>
  <si>
    <t>JEFE DPTO DE OP. URBANAS</t>
  </si>
  <si>
    <t>D. SERVICIOS SOCIALES</t>
  </si>
  <si>
    <t>ZARAGOZA</t>
  </si>
  <si>
    <t xml:space="preserve">JORNADAS DE VIV AVS </t>
  </si>
  <si>
    <r>
      <t>Gastos de viajes 2017</t>
    </r>
    <r>
      <rPr>
        <sz val="12"/>
        <color theme="1"/>
        <rFont val="Lato"/>
        <family val="2"/>
      </rPr>
      <t xml:space="preserve"> (a 31/12/2017)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</si>
</sst>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 Black"/>
      <family val="2"/>
    </font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color theme="0"/>
      <name val="Lato Black"/>
      <family val="2"/>
    </font>
    <font>
      <sz val="11"/>
      <color theme="1"/>
      <name val="Lato"/>
    </font>
    <font>
      <sz val="10"/>
      <color theme="1"/>
      <name val="Lato"/>
      <family val="2"/>
    </font>
    <font>
      <sz val="9"/>
      <color theme="1"/>
      <name val="Lato"/>
      <family val="2"/>
    </font>
    <font>
      <b/>
      <sz val="9"/>
      <color theme="1"/>
      <name val="Lato"/>
      <family val="2"/>
    </font>
    <font>
      <b/>
      <sz val="10"/>
      <color theme="1"/>
      <name val="Lato Black"/>
      <family val="2"/>
    </font>
    <font>
      <sz val="10"/>
      <color theme="1"/>
      <name val="Lato Black"/>
      <family val="2"/>
    </font>
    <font>
      <sz val="10"/>
      <color theme="1"/>
      <name val="Lato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/>
    <xf numFmtId="0" fontId="8" fillId="0" borderId="0" xfId="0" applyFont="1" applyAlignment="1">
      <alignment vertical="center"/>
    </xf>
    <xf numFmtId="44" fontId="9" fillId="0" borderId="0" xfId="1" applyFont="1" applyAlignment="1">
      <alignment vertical="center"/>
    </xf>
    <xf numFmtId="44" fontId="10" fillId="0" borderId="0" xfId="1" applyFont="1" applyAlignment="1">
      <alignment vertical="center"/>
    </xf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5" xfId="0" applyFont="1" applyBorder="1" applyAlignment="1"/>
    <xf numFmtId="14" fontId="9" fillId="0" borderId="1" xfId="0" applyNumberFormat="1" applyFont="1" applyBorder="1" applyAlignment="1">
      <alignment vertical="center" wrapText="1"/>
    </xf>
    <xf numFmtId="14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4" fontId="1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19" formatCode="dd/mm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Lato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Lato Blac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107158</xdr:rowOff>
    </xdr:from>
    <xdr:to>
      <xdr:col>1</xdr:col>
      <xdr:colOff>703466</xdr:colOff>
      <xdr:row>1</xdr:row>
      <xdr:rowOff>240935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07158"/>
          <a:ext cx="1617865" cy="324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6:O17" totalsRowCount="1" headerRowDxfId="31" dataDxfId="30" totalsRowDxfId="29">
  <autoFilter ref="A6:O16"/>
  <tableColumns count="15">
    <tableColumn id="9" name="Nombre/Área" totalsRowLabel="TOTAL" totalsRowDxfId="28"/>
    <tableColumn id="13" name="Apellido 1" dataDxfId="27" totalsRowDxfId="26"/>
    <tableColumn id="12" name="Apellido 2" dataDxfId="25" totalsRowDxfId="24"/>
    <tableColumn id="18" name="Nombre" dataDxfId="23" totalsRowDxfId="22"/>
    <tableColumn id="8" name="Puesto" dataDxfId="21" totalsRowDxfId="20"/>
    <tableColumn id="20" name="Unidad" dataDxfId="19" totalsRowDxfId="18"/>
    <tableColumn id="6" name="Fecha de inicio" dataDxfId="17" totalsRowDxfId="16"/>
    <tableColumn id="1" name="Fecha de fin" dataDxfId="15" totalsRowDxfId="14"/>
    <tableColumn id="2" name="Destino" dataDxfId="13" totalsRowDxfId="12"/>
    <tableColumn id="3" name="Actividad" dataDxfId="11" totalsRowDxfId="10"/>
    <tableColumn id="7" name="Transporte" totalsRowFunction="sum" dataDxfId="9" totalsRowDxfId="8" dataCellStyle="Moneda"/>
    <tableColumn id="17" name="Alojamiento" totalsRowFunction="sum" dataDxfId="7" totalsRowDxfId="6" dataCellStyle="Moneda"/>
    <tableColumn id="16" name="Manutención" totalsRowFunction="sum" dataDxfId="5" totalsRowDxfId="4" dataCellStyle="Moneda"/>
    <tableColumn id="21" name="Varios" totalsRowFunction="sum" dataDxfId="3" totalsRowDxfId="2" dataCellStyle="Moneda"/>
    <tableColumn id="5" name="TOTAL" totalsRowFunction="sum" dataDxfId="1" totalsRowDxfId="0" dataCellStyle="Moneda">
      <calculatedColumnFormula>SUM(Tabla3[[#This Row],[Transporte]:[Varios]])</calculatedColumnFormula>
    </tableColumn>
  </tableColumns>
  <tableStyleInfo name="TableStyleLight1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selection activeCell="C1" sqref="C1:O2"/>
    </sheetView>
  </sheetViews>
  <sheetFormatPr baseColWidth="10" defaultRowHeight="14.25" x14ac:dyDescent="0.2"/>
  <cols>
    <col min="1" max="1" width="15.140625" style="1" bestFit="1" customWidth="1"/>
    <col min="2" max="3" width="12.28515625" style="1" bestFit="1" customWidth="1"/>
    <col min="4" max="4" width="11.140625" style="1" bestFit="1" customWidth="1"/>
    <col min="5" max="5" width="20.7109375" style="1" bestFit="1" customWidth="1"/>
    <col min="6" max="6" width="25.85546875" style="1" bestFit="1" customWidth="1"/>
    <col min="7" max="7" width="16.140625" style="1" bestFit="1" customWidth="1"/>
    <col min="8" max="8" width="13.7109375" style="1" bestFit="1" customWidth="1"/>
    <col min="9" max="9" width="11.28515625" style="1" bestFit="1" customWidth="1"/>
    <col min="10" max="10" width="36.42578125" style="1" bestFit="1" customWidth="1"/>
    <col min="11" max="11" width="12.85546875" style="1" bestFit="1" customWidth="1"/>
    <col min="12" max="12" width="14.140625" style="1" bestFit="1" customWidth="1"/>
    <col min="13" max="13" width="14.85546875" style="1" bestFit="1" customWidth="1"/>
    <col min="14" max="14" width="10.140625" style="1" bestFit="1" customWidth="1"/>
    <col min="15" max="15" width="11.7109375" style="1" bestFit="1" customWidth="1"/>
    <col min="16" max="16384" width="11.42578125" style="1"/>
  </cols>
  <sheetData>
    <row r="1" spans="1:15" ht="15" customHeight="1" x14ac:dyDescent="0.2">
      <c r="A1" s="24"/>
      <c r="B1" s="24"/>
      <c r="C1" s="23" t="s">
        <v>60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4" customHeight="1" x14ac:dyDescent="0.2">
      <c r="A2" s="24"/>
      <c r="B2" s="2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5" spans="1:15" s="4" customFormat="1" ht="24.95" customHeight="1" thickBot="1" x14ac:dyDescent="0.3">
      <c r="A5" s="20" t="s">
        <v>16</v>
      </c>
      <c r="B5" s="21"/>
      <c r="C5" s="21"/>
      <c r="D5" s="21"/>
      <c r="E5" s="21"/>
      <c r="F5" s="22"/>
      <c r="G5" s="20" t="s">
        <v>9</v>
      </c>
      <c r="H5" s="21"/>
      <c r="I5" s="21"/>
      <c r="J5" s="21"/>
      <c r="K5" s="20" t="s">
        <v>15</v>
      </c>
      <c r="L5" s="21"/>
      <c r="M5" s="21"/>
      <c r="N5" s="21"/>
      <c r="O5" s="21"/>
    </row>
    <row r="6" spans="1:15" s="6" customFormat="1" ht="24.95" customHeight="1" thickTop="1" x14ac:dyDescent="0.2">
      <c r="A6" s="5" t="s">
        <v>11</v>
      </c>
      <c r="B6" s="6" t="s">
        <v>17</v>
      </c>
      <c r="C6" s="6" t="s">
        <v>18</v>
      </c>
      <c r="D6" s="6" t="s">
        <v>19</v>
      </c>
      <c r="E6" s="6" t="s">
        <v>10</v>
      </c>
      <c r="F6" s="6" t="s">
        <v>20</v>
      </c>
      <c r="G6" s="10" t="s">
        <v>4</v>
      </c>
      <c r="H6" s="11" t="s">
        <v>5</v>
      </c>
      <c r="I6" s="11" t="s">
        <v>6</v>
      </c>
      <c r="J6" s="12" t="s">
        <v>14</v>
      </c>
      <c r="K6" s="6" t="s">
        <v>7</v>
      </c>
      <c r="L6" s="6" t="s">
        <v>12</v>
      </c>
      <c r="M6" s="6" t="s">
        <v>13</v>
      </c>
      <c r="N6" s="6" t="s">
        <v>50</v>
      </c>
      <c r="O6" s="6" t="s">
        <v>8</v>
      </c>
    </row>
    <row r="7" spans="1:15" ht="30" customHeight="1" x14ac:dyDescent="0.2">
      <c r="A7" s="3" t="s">
        <v>21</v>
      </c>
      <c r="B7" s="3" t="s">
        <v>37</v>
      </c>
      <c r="C7" s="3" t="s">
        <v>22</v>
      </c>
      <c r="D7" s="3" t="s">
        <v>23</v>
      </c>
      <c r="E7" s="3" t="s">
        <v>34</v>
      </c>
      <c r="F7" s="3" t="s">
        <v>44</v>
      </c>
      <c r="G7" s="13">
        <v>42759</v>
      </c>
      <c r="H7" s="14">
        <v>42759</v>
      </c>
      <c r="I7" s="15" t="s">
        <v>3</v>
      </c>
      <c r="J7" s="16" t="s">
        <v>42</v>
      </c>
      <c r="K7" s="8">
        <v>211</v>
      </c>
      <c r="L7" s="8">
        <v>80</v>
      </c>
      <c r="M7" s="8">
        <v>0</v>
      </c>
      <c r="N7" s="8">
        <v>0</v>
      </c>
      <c r="O7" s="9">
        <f>SUM(Tabla3[[#This Row],[Transporte]:[Varios]])</f>
        <v>291</v>
      </c>
    </row>
    <row r="8" spans="1:15" ht="30" customHeight="1" x14ac:dyDescent="0.2">
      <c r="A8" s="3" t="s">
        <v>21</v>
      </c>
      <c r="B8" s="3" t="s">
        <v>24</v>
      </c>
      <c r="C8" s="3" t="s">
        <v>38</v>
      </c>
      <c r="D8" s="3" t="s">
        <v>26</v>
      </c>
      <c r="E8" s="3" t="s">
        <v>35</v>
      </c>
      <c r="F8" s="3" t="s">
        <v>44</v>
      </c>
      <c r="G8" s="13">
        <v>42759</v>
      </c>
      <c r="H8" s="14">
        <v>42759</v>
      </c>
      <c r="I8" s="15" t="s">
        <v>3</v>
      </c>
      <c r="J8" s="16" t="s">
        <v>42</v>
      </c>
      <c r="K8" s="8">
        <v>165.8</v>
      </c>
      <c r="L8" s="8">
        <v>0</v>
      </c>
      <c r="M8" s="8">
        <v>0</v>
      </c>
      <c r="N8" s="8">
        <v>0</v>
      </c>
      <c r="O8" s="9">
        <f>SUM(Tabla3[[#This Row],[Transporte]:[Varios]])</f>
        <v>165.8</v>
      </c>
    </row>
    <row r="9" spans="1:15" ht="30" customHeight="1" x14ac:dyDescent="0.2">
      <c r="A9" s="3" t="s">
        <v>21</v>
      </c>
      <c r="B9" s="3" t="s">
        <v>52</v>
      </c>
      <c r="C9" s="3" t="s">
        <v>27</v>
      </c>
      <c r="D9" s="3" t="s">
        <v>28</v>
      </c>
      <c r="E9" s="3" t="s">
        <v>49</v>
      </c>
      <c r="F9" s="3" t="s">
        <v>46</v>
      </c>
      <c r="G9" s="13">
        <v>42759</v>
      </c>
      <c r="H9" s="14">
        <v>42759</v>
      </c>
      <c r="I9" s="15" t="s">
        <v>3</v>
      </c>
      <c r="J9" s="16" t="s">
        <v>42</v>
      </c>
      <c r="K9" s="8">
        <v>165.8</v>
      </c>
      <c r="L9" s="8">
        <v>0</v>
      </c>
      <c r="M9" s="8">
        <v>0</v>
      </c>
      <c r="N9" s="8">
        <v>0</v>
      </c>
      <c r="O9" s="9">
        <f>SUM(Tabla3[[#This Row],[Transporte]:[Varios]])</f>
        <v>165.8</v>
      </c>
    </row>
    <row r="10" spans="1:15" ht="30" customHeight="1" x14ac:dyDescent="0.2">
      <c r="A10" s="3" t="s">
        <v>21</v>
      </c>
      <c r="B10" s="3" t="s">
        <v>29</v>
      </c>
      <c r="C10" s="3" t="s">
        <v>39</v>
      </c>
      <c r="D10" s="3" t="s">
        <v>30</v>
      </c>
      <c r="E10" s="3" t="s">
        <v>48</v>
      </c>
      <c r="F10" s="3" t="s">
        <v>45</v>
      </c>
      <c r="G10" s="13">
        <v>42759</v>
      </c>
      <c r="H10" s="14">
        <v>42759</v>
      </c>
      <c r="I10" s="15" t="s">
        <v>3</v>
      </c>
      <c r="J10" s="16" t="s">
        <v>42</v>
      </c>
      <c r="K10" s="8">
        <v>165.8</v>
      </c>
      <c r="L10" s="8">
        <v>0</v>
      </c>
      <c r="M10" s="8">
        <v>0</v>
      </c>
      <c r="N10" s="8">
        <v>0</v>
      </c>
      <c r="O10" s="9">
        <f>SUM(Tabla3[[#This Row],[Transporte]:[Varios]])</f>
        <v>165.8</v>
      </c>
    </row>
    <row r="11" spans="1:15" ht="30" customHeight="1" x14ac:dyDescent="0.2">
      <c r="A11" s="3" t="s">
        <v>21</v>
      </c>
      <c r="B11" s="3" t="s">
        <v>37</v>
      </c>
      <c r="C11" s="3" t="s">
        <v>22</v>
      </c>
      <c r="D11" s="3" t="s">
        <v>23</v>
      </c>
      <c r="E11" s="3" t="s">
        <v>34</v>
      </c>
      <c r="F11" s="3" t="s">
        <v>44</v>
      </c>
      <c r="G11" s="13">
        <v>42879</v>
      </c>
      <c r="H11" s="14">
        <v>42880</v>
      </c>
      <c r="I11" s="15" t="s">
        <v>1</v>
      </c>
      <c r="J11" s="16" t="s">
        <v>51</v>
      </c>
      <c r="K11" s="8">
        <v>46.45</v>
      </c>
      <c r="L11" s="8">
        <v>79.989999999999995</v>
      </c>
      <c r="M11" s="8">
        <v>0</v>
      </c>
      <c r="N11" s="8">
        <v>18.25</v>
      </c>
      <c r="O11" s="9">
        <f>SUM(Tabla3[[#This Row],[Transporte]:[Varios]])</f>
        <v>144.69</v>
      </c>
    </row>
    <row r="12" spans="1:15" ht="30" customHeight="1" x14ac:dyDescent="0.2">
      <c r="A12" s="3" t="s">
        <v>21</v>
      </c>
      <c r="B12" s="3" t="s">
        <v>37</v>
      </c>
      <c r="C12" s="3" t="s">
        <v>22</v>
      </c>
      <c r="D12" s="3" t="s">
        <v>23</v>
      </c>
      <c r="E12" s="3" t="s">
        <v>34</v>
      </c>
      <c r="F12" s="3" t="s">
        <v>44</v>
      </c>
      <c r="G12" s="13">
        <v>42884</v>
      </c>
      <c r="H12" s="14">
        <v>42884</v>
      </c>
      <c r="I12" s="15" t="s">
        <v>2</v>
      </c>
      <c r="J12" s="16" t="s">
        <v>43</v>
      </c>
      <c r="K12" s="8">
        <v>172.55</v>
      </c>
      <c r="L12" s="8">
        <v>139.69999999999999</v>
      </c>
      <c r="M12" s="8">
        <v>0</v>
      </c>
      <c r="N12" s="8">
        <v>10.83</v>
      </c>
      <c r="O12" s="9">
        <f>SUM(Tabla3[[#This Row],[Transporte]:[Varios]])</f>
        <v>323.08</v>
      </c>
    </row>
    <row r="13" spans="1:15" ht="30" customHeight="1" x14ac:dyDescent="0.2">
      <c r="A13" s="3" t="s">
        <v>21</v>
      </c>
      <c r="B13" s="3" t="s">
        <v>24</v>
      </c>
      <c r="C13" s="3" t="s">
        <v>25</v>
      </c>
      <c r="D13" s="3" t="s">
        <v>26</v>
      </c>
      <c r="E13" s="3" t="s">
        <v>35</v>
      </c>
      <c r="F13" s="3" t="s">
        <v>44</v>
      </c>
      <c r="G13" s="13">
        <v>42884</v>
      </c>
      <c r="H13" s="14">
        <v>42884</v>
      </c>
      <c r="I13" s="15" t="s">
        <v>2</v>
      </c>
      <c r="J13" s="16" t="s">
        <v>43</v>
      </c>
      <c r="K13" s="8">
        <v>172.55</v>
      </c>
      <c r="L13" s="8">
        <v>139.69999999999999</v>
      </c>
      <c r="M13" s="8">
        <v>0</v>
      </c>
      <c r="N13" s="8">
        <v>10.83</v>
      </c>
      <c r="O13" s="9">
        <f>SUM(Tabla3[[#This Row],[Transporte]:[Varios]])</f>
        <v>323.08</v>
      </c>
    </row>
    <row r="14" spans="1:15" ht="30" customHeight="1" x14ac:dyDescent="0.2">
      <c r="A14" s="3" t="s">
        <v>21</v>
      </c>
      <c r="B14" s="3" t="s">
        <v>31</v>
      </c>
      <c r="C14" s="3" t="s">
        <v>32</v>
      </c>
      <c r="D14" s="3" t="s">
        <v>33</v>
      </c>
      <c r="E14" s="3" t="s">
        <v>40</v>
      </c>
      <c r="F14" s="3" t="s">
        <v>47</v>
      </c>
      <c r="G14" s="13">
        <v>42884</v>
      </c>
      <c r="H14" s="14">
        <v>42884</v>
      </c>
      <c r="I14" s="15" t="s">
        <v>0</v>
      </c>
      <c r="J14" s="16" t="s">
        <v>41</v>
      </c>
      <c r="K14" s="8">
        <v>126.52</v>
      </c>
      <c r="L14" s="8">
        <v>0</v>
      </c>
      <c r="M14" s="8">
        <v>7.95</v>
      </c>
      <c r="N14" s="8">
        <v>57.6</v>
      </c>
      <c r="O14" s="9">
        <f>SUM(Tabla3[[#This Row],[Transporte]:[Varios]])</f>
        <v>192.07</v>
      </c>
    </row>
    <row r="15" spans="1:15" ht="30" customHeight="1" x14ac:dyDescent="0.2">
      <c r="A15" s="3" t="s">
        <v>21</v>
      </c>
      <c r="B15" s="3" t="s">
        <v>31</v>
      </c>
      <c r="C15" s="3" t="s">
        <v>32</v>
      </c>
      <c r="D15" s="3" t="s">
        <v>33</v>
      </c>
      <c r="E15" s="3" t="s">
        <v>40</v>
      </c>
      <c r="F15" s="3" t="s">
        <v>47</v>
      </c>
      <c r="G15" s="13">
        <v>42998</v>
      </c>
      <c r="H15" s="14">
        <v>43000</v>
      </c>
      <c r="I15" s="15" t="s">
        <v>36</v>
      </c>
      <c r="J15" s="16" t="s">
        <v>41</v>
      </c>
      <c r="K15" s="8">
        <v>122.98</v>
      </c>
      <c r="L15" s="8">
        <v>220</v>
      </c>
      <c r="M15" s="8">
        <v>76.099999999999994</v>
      </c>
      <c r="N15" s="8">
        <v>85.4</v>
      </c>
      <c r="O15" s="9">
        <f>SUM(Tabla3[[#This Row],[Transporte]:[Varios]])</f>
        <v>504.48</v>
      </c>
    </row>
    <row r="16" spans="1:15" s="7" customFormat="1" ht="24.95" customHeight="1" x14ac:dyDescent="0.25">
      <c r="A16" s="3" t="s">
        <v>21</v>
      </c>
      <c r="B16" s="3" t="s">
        <v>53</v>
      </c>
      <c r="C16" s="3" t="s">
        <v>54</v>
      </c>
      <c r="D16" s="3" t="s">
        <v>55</v>
      </c>
      <c r="E16" s="3" t="s">
        <v>56</v>
      </c>
      <c r="F16" s="3" t="s">
        <v>57</v>
      </c>
      <c r="G16" s="13">
        <v>43033</v>
      </c>
      <c r="H16" s="14">
        <v>43399</v>
      </c>
      <c r="I16" s="15" t="s">
        <v>58</v>
      </c>
      <c r="J16" s="16" t="s">
        <v>59</v>
      </c>
      <c r="K16" s="8">
        <v>88.2</v>
      </c>
      <c r="L16" s="8">
        <v>35</v>
      </c>
      <c r="M16" s="8">
        <v>25</v>
      </c>
      <c r="N16" s="8">
        <v>16.7</v>
      </c>
      <c r="O16" s="9">
        <f>SUM(Tabla3[[#This Row],[Transporte]:[Varios]])</f>
        <v>164.89999999999998</v>
      </c>
    </row>
    <row r="17" spans="1:15" x14ac:dyDescent="0.2">
      <c r="A17" s="17" t="s">
        <v>8</v>
      </c>
      <c r="B17" s="18"/>
      <c r="C17" s="18"/>
      <c r="D17" s="18"/>
      <c r="E17" s="18"/>
      <c r="F17" s="18"/>
      <c r="G17" s="18"/>
      <c r="H17" s="18"/>
      <c r="I17" s="18"/>
      <c r="J17" s="18"/>
      <c r="K17" s="19">
        <f>SUBTOTAL(109,Tabla3[Transporte])</f>
        <v>1437.65</v>
      </c>
      <c r="L17" s="19">
        <f>SUBTOTAL(109,Tabla3[Alojamiento])</f>
        <v>694.39</v>
      </c>
      <c r="M17" s="19">
        <f>SUBTOTAL(109,Tabla3[Manutención])</f>
        <v>109.05</v>
      </c>
      <c r="N17" s="19">
        <f>SUBTOTAL(109,Tabla3[Varios])</f>
        <v>199.60999999999999</v>
      </c>
      <c r="O17" s="19">
        <f>SUBTOTAL(109,Tabla3[TOTAL])</f>
        <v>2440.7000000000003</v>
      </c>
    </row>
    <row r="18" spans="1:15" x14ac:dyDescent="0.2">
      <c r="A18" s="2"/>
      <c r="B18" s="2"/>
      <c r="C18" s="2"/>
      <c r="D18" s="2"/>
      <c r="E18" s="2"/>
    </row>
    <row r="19" spans="1:15" x14ac:dyDescent="0.2">
      <c r="A19" s="2"/>
      <c r="B19" s="2"/>
      <c r="C19" s="2"/>
      <c r="D19" s="2"/>
      <c r="E19" s="2"/>
    </row>
  </sheetData>
  <mergeCells count="5">
    <mergeCell ref="A5:F5"/>
    <mergeCell ref="G5:J5"/>
    <mergeCell ref="K5:O5"/>
    <mergeCell ref="C1:O2"/>
    <mergeCell ref="A1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8CFAD0-8B4B-446B-9C4B-32CBEBA16343}"/>
</file>

<file path=customXml/itemProps2.xml><?xml version="1.0" encoding="utf-8"?>
<ds:datastoreItem xmlns:ds="http://schemas.openxmlformats.org/officeDocument/2006/customXml" ds:itemID="{A39689FD-2A80-4840-B811-C074D12CD326}"/>
</file>

<file path=customXml/itemProps3.xml><?xml version="1.0" encoding="utf-8"?>
<ds:datastoreItem xmlns:ds="http://schemas.openxmlformats.org/officeDocument/2006/customXml" ds:itemID="{39A29AF1-05A3-4AAF-A918-744A2A4AAFF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2017-12-15T13:29:05Z</cp:lastPrinted>
  <dcterms:created xsi:type="dcterms:W3CDTF">2017-09-12T07:56:01Z</dcterms:created>
  <dcterms:modified xsi:type="dcterms:W3CDTF">2018-04-13T09:38:08Z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</Properties>
</file>