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4000" windowHeight="142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H22" i="1"/>
  <c r="H18" i="1" s="1"/>
  <c r="G22" i="1"/>
  <c r="F22" i="1"/>
  <c r="E22" i="1"/>
  <c r="D22" i="1"/>
  <c r="D21" i="1"/>
  <c r="D19" i="1" s="1"/>
  <c r="I19" i="1"/>
  <c r="I18" i="1" s="1"/>
  <c r="H19" i="1"/>
  <c r="G19" i="1"/>
  <c r="G18" i="1" s="1"/>
  <c r="F19" i="1"/>
  <c r="E19" i="1"/>
  <c r="E18" i="1" s="1"/>
  <c r="E13" i="1"/>
  <c r="E11" i="1" s="1"/>
  <c r="E9" i="1" s="1"/>
  <c r="I11" i="1"/>
  <c r="I9" i="1" s="1"/>
  <c r="H11" i="1"/>
  <c r="H9" i="1" s="1"/>
  <c r="G11" i="1"/>
  <c r="G9" i="1" s="1"/>
  <c r="F11" i="1"/>
  <c r="F9" i="1" s="1"/>
  <c r="D11" i="1"/>
  <c r="D9" i="1" s="1"/>
  <c r="F18" i="1" l="1"/>
  <c r="D18" i="1"/>
</calcChain>
</file>

<file path=xl/sharedStrings.xml><?xml version="1.0" encoding="utf-8"?>
<sst xmlns="http://schemas.openxmlformats.org/spreadsheetml/2006/main" count="35" uniqueCount="28">
  <si>
    <t>Endeudamiento</t>
  </si>
  <si>
    <t>(Cantidades en miles de euros)</t>
  </si>
  <si>
    <t>Dato del plan de ajuste</t>
  </si>
  <si>
    <t>Deuda viva a 1/1/2017</t>
  </si>
  <si>
    <t>1 trimestre
(a 31/03/2017)</t>
  </si>
  <si>
    <t>2 trimestre
(a 30/06/2017)</t>
  </si>
  <si>
    <t>3 trimestre
(a 30/09/2017)</t>
  </si>
  <si>
    <t>4 trimestre
(a 31/12/2017)</t>
  </si>
  <si>
    <t>Proyección anual estimada a 31/12/2017</t>
  </si>
  <si>
    <t>Deuda viva:</t>
  </si>
  <si>
    <t>A corto plazo (operaciones tesorería):</t>
  </si>
  <si>
    <t>A largo plazo:</t>
  </si>
  <si>
    <t>Operación endeudamiento
RDl 4/2012:</t>
  </si>
  <si>
    <t>Resto operaciones endeudamiento a largo plazo:</t>
  </si>
  <si>
    <t>Ejecución trimestral realizada (acumulada)</t>
  </si>
  <si>
    <t>7Dato del presupuesto año 2016</t>
  </si>
  <si>
    <t>1 trimestre</t>
  </si>
  <si>
    <t>2 trimestre</t>
  </si>
  <si>
    <t>3 trimestre</t>
  </si>
  <si>
    <t>4 trimestre</t>
  </si>
  <si>
    <t>Anualidades operaciones endeudamiento a largo plazo:</t>
  </si>
  <si>
    <t>Cuota total de amortización del principal:</t>
  </si>
  <si>
    <t>Cuota total de intereses:</t>
  </si>
  <si>
    <t>Cuota amortización principal según PAIF</t>
  </si>
  <si>
    <t>Cuota pago intereses según EFE</t>
  </si>
  <si>
    <t>SOCIEDAD: EMPRESA MUNICIPAL DE LA VIVIENDA Y SUELO DE MADRID S.A.</t>
  </si>
  <si>
    <t>(En miles de euros)</t>
  </si>
  <si>
    <t>ACTIVO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</si>
</sst>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1" fillId="0" borderId="1" xfId="1" applyBorder="1" applyAlignment="1">
      <alignment vertical="center" wrapText="1"/>
    </xf>
    <xf numFmtId="0" fontId="1" fillId="0" borderId="2" xfId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1" fillId="0" borderId="4" xfId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4" fontId="1" fillId="0" borderId="4" xfId="1" applyNumberFormat="1" applyBorder="1" applyAlignment="1">
      <alignment vertical="center" wrapText="1"/>
    </xf>
    <xf numFmtId="4" fontId="3" fillId="0" borderId="4" xfId="1" applyNumberFormat="1" applyFont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4" fontId="1" fillId="2" borderId="4" xfId="1" applyNumberFormat="1" applyFill="1" applyBorder="1" applyAlignment="1" applyProtection="1">
      <alignment vertical="center" wrapText="1"/>
      <protection locked="0"/>
    </xf>
    <xf numFmtId="0" fontId="4" fillId="0" borderId="1" xfId="1" applyFont="1" applyBorder="1" applyAlignment="1">
      <alignment horizontal="center" vertical="center" wrapText="1"/>
    </xf>
    <xf numFmtId="4" fontId="4" fillId="2" borderId="4" xfId="1" applyNumberFormat="1" applyFont="1" applyFill="1" applyBorder="1" applyAlignment="1" applyProtection="1">
      <alignment vertical="center" wrapText="1"/>
      <protection locked="0"/>
    </xf>
    <xf numFmtId="0" fontId="3" fillId="0" borderId="5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4" fontId="3" fillId="0" borderId="6" xfId="1" applyNumberFormat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4" fontId="3" fillId="0" borderId="8" xfId="1" applyNumberFormat="1" applyFont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4" fontId="1" fillId="0" borderId="0" xfId="1" applyNumberFormat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</cellXfs>
  <cellStyles count="2">
    <cellStyle name="Normal" xfId="0" builtinId="0"/>
    <cellStyle name="Normal_Modelo otra informació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tabSelected="1" workbookViewId="0">
      <selection activeCell="E6" sqref="E6"/>
    </sheetView>
  </sheetViews>
  <sheetFormatPr baseColWidth="10" defaultRowHeight="15" x14ac:dyDescent="0.25"/>
  <cols>
    <col min="2" max="2" width="22.140625" customWidth="1"/>
    <col min="4" max="4" width="15.85546875" customWidth="1"/>
    <col min="5" max="5" width="17.28515625" customWidth="1"/>
    <col min="6" max="6" width="17.85546875" customWidth="1"/>
    <col min="7" max="7" width="18.140625" customWidth="1"/>
    <col min="8" max="8" width="15.7109375" customWidth="1"/>
    <col min="9" max="9" width="19.140625" customWidth="1"/>
  </cols>
  <sheetData>
    <row r="3" spans="2:9" x14ac:dyDescent="0.25">
      <c r="B3" s="21" t="s">
        <v>0</v>
      </c>
      <c r="C3" s="21"/>
      <c r="D3" s="21"/>
      <c r="E3" s="21"/>
      <c r="F3" s="21"/>
      <c r="G3" s="21"/>
      <c r="H3" s="21"/>
      <c r="I3" s="21"/>
    </row>
    <row r="4" spans="2:9" x14ac:dyDescent="0.25">
      <c r="B4" s="22" t="s">
        <v>25</v>
      </c>
      <c r="C4" s="22"/>
      <c r="D4" s="22"/>
      <c r="E4" s="22"/>
      <c r="F4" s="22"/>
      <c r="G4" s="22"/>
      <c r="H4" s="22"/>
      <c r="I4" s="22"/>
    </row>
    <row r="5" spans="2:9" x14ac:dyDescent="0.25">
      <c r="B5" s="23" t="s">
        <v>26</v>
      </c>
      <c r="C5" s="23"/>
      <c r="D5" s="23"/>
      <c r="E5" s="23"/>
      <c r="F5" s="23"/>
      <c r="G5" s="23"/>
      <c r="H5" s="23"/>
      <c r="I5" s="23"/>
    </row>
    <row r="6" spans="2:9" ht="38.25" customHeight="1" thickBot="1" x14ac:dyDescent="0.3">
      <c r="B6" s="1" t="s">
        <v>27</v>
      </c>
      <c r="C6" s="2"/>
      <c r="D6" s="2"/>
      <c r="E6" s="2"/>
      <c r="F6" s="2"/>
      <c r="G6" s="2"/>
      <c r="H6" s="2"/>
      <c r="I6" s="2"/>
    </row>
    <row r="7" spans="2:9" ht="16.5" thickTop="1" thickBot="1" x14ac:dyDescent="0.3">
      <c r="B7" s="3"/>
      <c r="C7" s="4"/>
      <c r="D7" s="4"/>
      <c r="E7" s="4"/>
      <c r="F7" s="4"/>
      <c r="G7" s="4"/>
      <c r="H7" s="4"/>
      <c r="I7" s="5"/>
    </row>
    <row r="8" spans="2:9" ht="39.75" thickTop="1" thickBot="1" x14ac:dyDescent="0.3">
      <c r="B8" s="6" t="s">
        <v>1</v>
      </c>
      <c r="C8" s="6" t="s">
        <v>2</v>
      </c>
      <c r="D8" s="7" t="s">
        <v>3</v>
      </c>
      <c r="E8" s="7" t="s">
        <v>4</v>
      </c>
      <c r="F8" s="7" t="s">
        <v>5</v>
      </c>
      <c r="G8" s="7" t="s">
        <v>6</v>
      </c>
      <c r="H8" s="7" t="s">
        <v>7</v>
      </c>
      <c r="I8" s="7" t="s">
        <v>8</v>
      </c>
    </row>
    <row r="9" spans="2:9" ht="27" thickTop="1" thickBot="1" x14ac:dyDescent="0.3">
      <c r="B9" s="8" t="s">
        <v>9</v>
      </c>
      <c r="C9" s="9"/>
      <c r="D9" s="10">
        <f t="shared" ref="D9:I9" si="0">D10+D11</f>
        <v>164352.94</v>
      </c>
      <c r="E9" s="10">
        <f t="shared" si="0"/>
        <v>160364.14000000001</v>
      </c>
      <c r="F9" s="10">
        <f t="shared" si="0"/>
        <v>156471.54</v>
      </c>
      <c r="G9" s="10">
        <f t="shared" si="0"/>
        <v>153054.13</v>
      </c>
      <c r="H9" s="10">
        <f t="shared" si="0"/>
        <v>149728.82999999999</v>
      </c>
      <c r="I9" s="10">
        <f t="shared" si="0"/>
        <v>149728.82999999999</v>
      </c>
    </row>
    <row r="10" spans="2:9" ht="27" thickTop="1" thickBot="1" x14ac:dyDescent="0.3">
      <c r="B10" s="11" t="s">
        <v>10</v>
      </c>
      <c r="C10" s="9"/>
      <c r="D10" s="12"/>
      <c r="E10" s="12"/>
      <c r="F10" s="12"/>
      <c r="G10" s="12"/>
      <c r="H10" s="12"/>
      <c r="I10" s="12"/>
    </row>
    <row r="11" spans="2:9" ht="27" thickTop="1" thickBot="1" x14ac:dyDescent="0.3">
      <c r="B11" s="11" t="s">
        <v>11</v>
      </c>
      <c r="C11" s="9"/>
      <c r="D11" s="9">
        <f>+D12+D13</f>
        <v>164352.94</v>
      </c>
      <c r="E11" s="9">
        <f>E12+E13</f>
        <v>160364.14000000001</v>
      </c>
      <c r="F11" s="9">
        <f>F12+F13</f>
        <v>156471.54</v>
      </c>
      <c r="G11" s="9">
        <f>G12+G13</f>
        <v>153054.13</v>
      </c>
      <c r="H11" s="9">
        <f>H12+H13</f>
        <v>149728.82999999999</v>
      </c>
      <c r="I11" s="9">
        <f>I12+I13</f>
        <v>149728.82999999999</v>
      </c>
    </row>
    <row r="12" spans="2:9" ht="39.75" thickTop="1" thickBot="1" x14ac:dyDescent="0.3">
      <c r="B12" s="11" t="s">
        <v>12</v>
      </c>
      <c r="C12" s="9"/>
      <c r="D12" s="12"/>
      <c r="E12" s="12"/>
      <c r="F12" s="12"/>
      <c r="G12" s="12"/>
      <c r="H12" s="12"/>
      <c r="I12" s="12"/>
    </row>
    <row r="13" spans="2:9" ht="65.25" thickTop="1" thickBot="1" x14ac:dyDescent="0.3">
      <c r="B13" s="11" t="s">
        <v>13</v>
      </c>
      <c r="C13" s="9"/>
      <c r="D13" s="12">
        <v>164352.94</v>
      </c>
      <c r="E13" s="12">
        <f>+D13-E21</f>
        <v>160364.14000000001</v>
      </c>
      <c r="F13" s="12">
        <v>156471.54</v>
      </c>
      <c r="G13" s="12">
        <v>153054.13</v>
      </c>
      <c r="H13" s="12">
        <v>149728.82999999999</v>
      </c>
      <c r="I13" s="12">
        <v>149728.82999999999</v>
      </c>
    </row>
    <row r="14" spans="2:9" ht="15.75" thickTop="1" x14ac:dyDescent="0.25">
      <c r="B14" s="2"/>
      <c r="C14" s="2"/>
      <c r="D14" s="2"/>
      <c r="E14" s="2"/>
      <c r="F14" s="2"/>
      <c r="G14" s="2"/>
      <c r="H14" s="2"/>
      <c r="I14" s="2"/>
    </row>
    <row r="15" spans="2:9" ht="15.75" thickBot="1" x14ac:dyDescent="0.3">
      <c r="B15" s="2"/>
      <c r="C15" s="2"/>
      <c r="D15" s="2"/>
      <c r="E15" s="2"/>
      <c r="F15" s="2"/>
      <c r="G15" s="2"/>
      <c r="H15" s="2"/>
      <c r="I15" s="2"/>
    </row>
    <row r="16" spans="2:9" ht="16.5" thickTop="1" thickBot="1" x14ac:dyDescent="0.3">
      <c r="B16" s="3"/>
      <c r="C16" s="4"/>
      <c r="D16" s="4"/>
      <c r="E16" s="24" t="s">
        <v>14</v>
      </c>
      <c r="F16" s="25"/>
      <c r="G16" s="25"/>
      <c r="H16" s="26"/>
      <c r="I16" s="6"/>
    </row>
    <row r="17" spans="2:9" ht="39.75" thickTop="1" thickBot="1" x14ac:dyDescent="0.3">
      <c r="B17" s="6" t="s">
        <v>1</v>
      </c>
      <c r="C17" s="6" t="s">
        <v>2</v>
      </c>
      <c r="D17" s="13" t="s">
        <v>15</v>
      </c>
      <c r="E17" s="6" t="s">
        <v>16</v>
      </c>
      <c r="F17" s="6" t="s">
        <v>17</v>
      </c>
      <c r="G17" s="6" t="s">
        <v>18</v>
      </c>
      <c r="H17" s="6" t="s">
        <v>19</v>
      </c>
      <c r="I17" s="7" t="s">
        <v>8</v>
      </c>
    </row>
    <row r="18" spans="2:9" ht="52.5" thickTop="1" thickBot="1" x14ac:dyDescent="0.3">
      <c r="B18" s="8" t="s">
        <v>20</v>
      </c>
      <c r="C18" s="9"/>
      <c r="D18" s="10">
        <f t="shared" ref="D18:I18" si="1">D19+D22</f>
        <v>20124.110000000015</v>
      </c>
      <c r="E18" s="10">
        <f t="shared" si="1"/>
        <v>4943.13</v>
      </c>
      <c r="F18" s="10">
        <f t="shared" si="1"/>
        <v>9747.9</v>
      </c>
      <c r="G18" s="10">
        <f t="shared" si="1"/>
        <v>14047.49</v>
      </c>
      <c r="H18" s="10">
        <f t="shared" si="1"/>
        <v>18233.620000000003</v>
      </c>
      <c r="I18" s="10">
        <f t="shared" si="1"/>
        <v>18233.620000000003</v>
      </c>
    </row>
    <row r="19" spans="2:9" ht="39.75" thickTop="1" thickBot="1" x14ac:dyDescent="0.3">
      <c r="B19" s="8" t="s">
        <v>21</v>
      </c>
      <c r="C19" s="9"/>
      <c r="D19" s="10">
        <f t="shared" ref="D19:I19" si="2">D20+D21</f>
        <v>14624.110000000015</v>
      </c>
      <c r="E19" s="10">
        <f t="shared" si="2"/>
        <v>3988.8</v>
      </c>
      <c r="F19" s="10">
        <f t="shared" si="2"/>
        <v>7881.41</v>
      </c>
      <c r="G19" s="10">
        <f t="shared" si="2"/>
        <v>11298.82</v>
      </c>
      <c r="H19" s="10">
        <f t="shared" si="2"/>
        <v>14624.11</v>
      </c>
      <c r="I19" s="10">
        <f t="shared" si="2"/>
        <v>14624.11</v>
      </c>
    </row>
    <row r="20" spans="2:9" ht="39.75" thickTop="1" thickBot="1" x14ac:dyDescent="0.3">
      <c r="B20" s="11" t="s">
        <v>12</v>
      </c>
      <c r="C20" s="9"/>
      <c r="D20" s="12"/>
      <c r="E20" s="12"/>
      <c r="F20" s="12"/>
      <c r="G20" s="12"/>
      <c r="H20" s="12"/>
      <c r="I20" s="12"/>
    </row>
    <row r="21" spans="2:9" ht="39.75" thickTop="1" thickBot="1" x14ac:dyDescent="0.3">
      <c r="B21" s="11" t="s">
        <v>13</v>
      </c>
      <c r="C21" s="9"/>
      <c r="D21" s="14">
        <f>D13-I13</f>
        <v>14624.110000000015</v>
      </c>
      <c r="E21" s="14">
        <v>3988.8</v>
      </c>
      <c r="F21" s="12">
        <v>7881.41</v>
      </c>
      <c r="G21" s="12">
        <v>11298.82</v>
      </c>
      <c r="H21" s="12">
        <v>14624.11</v>
      </c>
      <c r="I21" s="12">
        <v>14624.11</v>
      </c>
    </row>
    <row r="22" spans="2:9" ht="27" thickTop="1" thickBot="1" x14ac:dyDescent="0.3">
      <c r="B22" s="8" t="s">
        <v>22</v>
      </c>
      <c r="C22" s="9"/>
      <c r="D22" s="10">
        <f t="shared" ref="D22:I22" si="3">D23+D24</f>
        <v>5500</v>
      </c>
      <c r="E22" s="10">
        <f t="shared" si="3"/>
        <v>954.33</v>
      </c>
      <c r="F22" s="10">
        <f t="shared" si="3"/>
        <v>1866.49</v>
      </c>
      <c r="G22" s="10">
        <f t="shared" si="3"/>
        <v>2748.67</v>
      </c>
      <c r="H22" s="10">
        <f t="shared" si="3"/>
        <v>3609.51</v>
      </c>
      <c r="I22" s="10">
        <f t="shared" si="3"/>
        <v>3609.51</v>
      </c>
    </row>
    <row r="23" spans="2:9" ht="39.75" thickTop="1" thickBot="1" x14ac:dyDescent="0.3">
      <c r="B23" s="11" t="s">
        <v>12</v>
      </c>
      <c r="C23" s="9"/>
      <c r="D23" s="12"/>
      <c r="E23" s="12"/>
      <c r="F23" s="12"/>
      <c r="G23" s="12"/>
      <c r="H23" s="12"/>
      <c r="I23" s="12"/>
    </row>
    <row r="24" spans="2:9" ht="39.75" thickTop="1" thickBot="1" x14ac:dyDescent="0.3">
      <c r="B24" s="11" t="s">
        <v>13</v>
      </c>
      <c r="C24" s="9"/>
      <c r="D24" s="12">
        <v>5500</v>
      </c>
      <c r="E24" s="12">
        <v>954.33</v>
      </c>
      <c r="F24" s="12">
        <v>1866.49</v>
      </c>
      <c r="G24" s="12">
        <v>2748.67</v>
      </c>
      <c r="H24" s="12">
        <v>3609.51</v>
      </c>
      <c r="I24" s="12">
        <v>3609.51</v>
      </c>
    </row>
    <row r="25" spans="2:9" ht="16.5" thickTop="1" thickBot="1" x14ac:dyDescent="0.3">
      <c r="B25" s="2"/>
      <c r="C25" s="2"/>
      <c r="D25" s="2"/>
      <c r="E25" s="2"/>
      <c r="F25" s="2"/>
      <c r="G25" s="2"/>
      <c r="H25" s="2"/>
      <c r="I25" s="2"/>
    </row>
    <row r="26" spans="2:9" ht="33.75" customHeight="1" x14ac:dyDescent="0.25">
      <c r="B26" s="15" t="s">
        <v>23</v>
      </c>
      <c r="C26" s="16"/>
      <c r="D26" s="17">
        <v>0</v>
      </c>
      <c r="E26" s="17">
        <v>11298.81508</v>
      </c>
      <c r="F26" s="17">
        <v>11298.81508</v>
      </c>
      <c r="G26" s="17">
        <v>11298.81508</v>
      </c>
      <c r="H26" s="17">
        <v>11298.81508</v>
      </c>
      <c r="I26" s="17">
        <v>11298.81508</v>
      </c>
    </row>
    <row r="27" spans="2:9" ht="27.75" customHeight="1" thickBot="1" x14ac:dyDescent="0.3">
      <c r="B27" s="18" t="s">
        <v>24</v>
      </c>
      <c r="C27" s="19"/>
      <c r="D27" s="20">
        <v>-350</v>
      </c>
      <c r="E27" s="20">
        <v>2906.1437099999998</v>
      </c>
      <c r="F27" s="20">
        <v>2906.1437099999998</v>
      </c>
      <c r="G27" s="20">
        <v>2906.1437099999998</v>
      </c>
      <c r="H27" s="20">
        <v>2906.1437099999998</v>
      </c>
      <c r="I27" s="20">
        <v>2906.1437099999998</v>
      </c>
    </row>
  </sheetData>
  <mergeCells count="4">
    <mergeCell ref="B3:I3"/>
    <mergeCell ref="B4:I4"/>
    <mergeCell ref="B5:I5"/>
    <mergeCell ref="E16:H1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>4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06C1FB0-EED6-4344-A213-59C51FBD31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73361-b4d4-4302-9756-11c2890942ab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CB6871-65D6-4A01-B9F8-4668180ED3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6623A6-72DB-49AF-8CFE-2D9F45A89CCF}">
  <ds:schemaRefs>
    <ds:schemaRef ds:uri="http://purl.org/dc/elements/1.1/"/>
    <ds:schemaRef ds:uri="e4b73361-b4d4-4302-9756-11c2890942ab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2025-02-11T09:23:11Z</dcterms:created>
  <dcterms:modified xsi:type="dcterms:W3CDTF">2025-02-11T09:23:47Z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</Properties>
</file>