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790" yWindow="0" windowWidth="23070" windowHeight="972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I20" i="1"/>
  <c r="I18" i="1" s="1"/>
  <c r="D20" i="1"/>
  <c r="D18" i="1" s="1"/>
  <c r="H18" i="1"/>
  <c r="G18" i="1"/>
  <c r="F18" i="1"/>
  <c r="E18" i="1"/>
  <c r="E13" i="1"/>
  <c r="E11" i="1" s="1"/>
  <c r="E9" i="1" s="1"/>
  <c r="I11" i="1"/>
  <c r="I9" i="1" s="1"/>
  <c r="H11" i="1"/>
  <c r="H9" i="1" s="1"/>
  <c r="G11" i="1"/>
  <c r="G9" i="1" s="1"/>
  <c r="F11" i="1"/>
  <c r="F9" i="1" s="1"/>
  <c r="D11" i="1"/>
  <c r="D9" i="1" s="1"/>
  <c r="G17" i="1" l="1"/>
  <c r="E17" i="1"/>
  <c r="F17" i="1"/>
  <c r="I17" i="1"/>
  <c r="H17" i="1"/>
  <c r="D17" i="1"/>
</calcChain>
</file>

<file path=xl/sharedStrings.xml><?xml version="1.0" encoding="utf-8"?>
<sst xmlns="http://schemas.openxmlformats.org/spreadsheetml/2006/main" count="33" uniqueCount="26">
  <si>
    <t>Endeudamiento</t>
  </si>
  <si>
    <t>(Cantidades en miles de euros)</t>
  </si>
  <si>
    <t>Dato del plan de ajuste</t>
  </si>
  <si>
    <t>Deuda viva a 1/1/2017</t>
  </si>
  <si>
    <t>1 trimestre
(a 31/03/2017)</t>
  </si>
  <si>
    <t>2 trimestre
(a 30/06/2017)</t>
  </si>
  <si>
    <t>3 trimestre
(a 30/09/2017)</t>
  </si>
  <si>
    <t>4 trimestre
(a 31/12/2017)</t>
  </si>
  <si>
    <t>Proyección anual estimada a 31/12/2017</t>
  </si>
  <si>
    <t>Deuda viva:</t>
  </si>
  <si>
    <t>A corto plazo (operaciones tesorería):</t>
  </si>
  <si>
    <t>A largo plazo:</t>
  </si>
  <si>
    <t>Operación endeudamiento
RDl 4/2012:</t>
  </si>
  <si>
    <t>Resto operaciones endeudamiento a largo plazo:</t>
  </si>
  <si>
    <t>Ejecución trimestral realizada (acumulada)</t>
  </si>
  <si>
    <t>7Dato del presupuesto año 2016</t>
  </si>
  <si>
    <t>1 trimestre</t>
  </si>
  <si>
    <t>2 trimestre</t>
  </si>
  <si>
    <t>3 trimestre</t>
  </si>
  <si>
    <t>4 trimestre</t>
  </si>
  <si>
    <t>Anualidades operaciones endeudamiento a largo plazo:</t>
  </si>
  <si>
    <t>Cuota total de amortización del principal:</t>
  </si>
  <si>
    <t>Cuota total de intereses:</t>
  </si>
  <si>
    <t>Cuota amortización principal según PAIF</t>
  </si>
  <si>
    <t>Cuota pago intereses según EFE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</si>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</sst>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&quot;;[Red]&quot;-&quot;#,##0&quot; &quot;"/>
    <numFmt numFmtId="165" formatCode="#,##0.00&quot; &quot;;[Red]&quot;-&quot;#,##0.00&quot; &quot;"/>
    <numFmt numFmtId="166" formatCode="#,##0.00&quot; &quot;[$€-C0A];[Red]&quot;-&quot;#,##0.00&quot; &quot;[$€-C0A]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FFFFFF"/>
      <name val="Arial Narrow"/>
      <family val="2"/>
    </font>
    <font>
      <sz val="10"/>
      <color rgb="FF000000"/>
      <name val="Arial"/>
      <family val="2"/>
    </font>
    <font>
      <sz val="10"/>
      <color rgb="FF000000"/>
      <name val="Arial Narrow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178B4"/>
        <bgColor rgb="FF4178B4"/>
      </patternFill>
    </fill>
    <fill>
      <patternFill patternType="solid">
        <fgColor rgb="FF006EC3"/>
        <bgColor rgb="FF006EC3"/>
      </patternFill>
    </fill>
    <fill>
      <patternFill patternType="solid">
        <fgColor rgb="FFFFFFCC"/>
        <bgColor rgb="FFFFFFCC"/>
      </patternFill>
    </fill>
  </fills>
  <borders count="1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2" fillId="2" borderId="0" applyNumberFormat="0" applyBorder="0" applyProtection="0">
      <alignment vertical="center"/>
    </xf>
    <xf numFmtId="0" fontId="2" fillId="3" borderId="0" applyNumberFormat="0" applyBorder="0" applyProtection="0">
      <alignment vertical="center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4" fillId="0" borderId="0" applyNumberFormat="0" applyBorder="0" applyProtection="0">
      <alignment vertical="center"/>
    </xf>
    <xf numFmtId="0" fontId="3" fillId="0" borderId="0" applyNumberFormat="0" applyFill="0" applyBorder="0" applyProtection="0"/>
    <xf numFmtId="0" fontId="3" fillId="0" borderId="0" applyNumberFormat="0" applyBorder="0" applyProtection="0"/>
  </cellStyleXfs>
  <cellXfs count="25">
    <xf numFmtId="0" fontId="0" fillId="0" borderId="0" xfId="0"/>
    <xf numFmtId="0" fontId="3" fillId="0" borderId="0" xfId="11" applyFont="1" applyFill="1" applyAlignment="1">
      <alignment vertical="center" wrapText="1"/>
    </xf>
    <xf numFmtId="0" fontId="3" fillId="0" borderId="1" xfId="11" applyFont="1" applyFill="1" applyBorder="1" applyAlignment="1">
      <alignment vertical="center" wrapText="1"/>
    </xf>
    <xf numFmtId="0" fontId="3" fillId="0" borderId="2" xfId="11" applyFont="1" applyFill="1" applyBorder="1" applyAlignment="1">
      <alignment vertical="center" wrapText="1"/>
    </xf>
    <xf numFmtId="0" fontId="3" fillId="0" borderId="3" xfId="11" applyFont="1" applyFill="1" applyBorder="1" applyAlignment="1">
      <alignment vertical="center" wrapText="1"/>
    </xf>
    <xf numFmtId="0" fontId="3" fillId="0" borderId="4" xfId="11" applyFont="1" applyFill="1" applyBorder="1" applyAlignment="1">
      <alignment horizontal="center" vertical="center" wrapText="1"/>
    </xf>
    <xf numFmtId="0" fontId="6" fillId="0" borderId="4" xfId="11" applyFont="1" applyFill="1" applyBorder="1" applyAlignment="1">
      <alignment vertical="center" wrapText="1"/>
    </xf>
    <xf numFmtId="4" fontId="3" fillId="0" borderId="4" xfId="11" applyNumberFormat="1" applyFont="1" applyFill="1" applyBorder="1" applyAlignment="1">
      <alignment vertical="center" wrapText="1"/>
    </xf>
    <xf numFmtId="4" fontId="6" fillId="0" borderId="4" xfId="11" applyNumberFormat="1" applyFont="1" applyFill="1" applyBorder="1" applyAlignment="1">
      <alignment vertical="center" wrapText="1"/>
    </xf>
    <xf numFmtId="0" fontId="3" fillId="0" borderId="4" xfId="11" applyFont="1" applyFill="1" applyBorder="1" applyAlignment="1">
      <alignment vertical="center" wrapText="1"/>
    </xf>
    <xf numFmtId="4" fontId="3" fillId="4" borderId="4" xfId="11" applyNumberFormat="1" applyFont="1" applyFill="1" applyBorder="1" applyAlignment="1" applyProtection="1">
      <alignment vertical="center" wrapText="1"/>
      <protection locked="0"/>
    </xf>
    <xf numFmtId="0" fontId="3" fillId="0" borderId="1" xfId="11" applyFont="1" applyFill="1" applyBorder="1" applyAlignment="1">
      <alignment horizontal="center" vertical="center" wrapText="1"/>
    </xf>
    <xf numFmtId="0" fontId="6" fillId="0" borderId="5" xfId="11" applyFont="1" applyFill="1" applyBorder="1" applyAlignment="1">
      <alignment vertical="center" wrapText="1"/>
    </xf>
    <xf numFmtId="0" fontId="6" fillId="0" borderId="6" xfId="11" applyFont="1" applyFill="1" applyBorder="1" applyAlignment="1">
      <alignment vertical="center" wrapText="1"/>
    </xf>
    <xf numFmtId="0" fontId="6" fillId="0" borderId="7" xfId="11" applyFont="1" applyFill="1" applyBorder="1" applyAlignment="1">
      <alignment vertical="center" wrapText="1"/>
    </xf>
    <xf numFmtId="0" fontId="6" fillId="0" borderId="8" xfId="11" applyFont="1" applyFill="1" applyBorder="1" applyAlignment="1">
      <alignment vertical="center" wrapText="1"/>
    </xf>
    <xf numFmtId="14" fontId="3" fillId="0" borderId="0" xfId="11" applyNumberFormat="1" applyFont="1" applyFill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11" applyFont="1" applyFill="1" applyAlignment="1">
      <alignment horizontal="center" vertical="center" wrapText="1"/>
    </xf>
    <xf numFmtId="0" fontId="6" fillId="0" borderId="0" xfId="11" applyFont="1" applyFill="1" applyAlignment="1">
      <alignment horizontal="center" vertical="center" wrapText="1"/>
    </xf>
    <xf numFmtId="14" fontId="3" fillId="0" borderId="0" xfId="11" applyNumberFormat="1" applyFont="1" applyFill="1" applyAlignment="1">
      <alignment horizontal="center" vertical="center" wrapText="1"/>
    </xf>
    <xf numFmtId="0" fontId="3" fillId="0" borderId="4" xfId="11" applyFont="1" applyFill="1" applyBorder="1" applyAlignment="1">
      <alignment horizontal="center" vertical="center" wrapText="1"/>
    </xf>
  </cellXfs>
  <cellStyles count="12">
    <cellStyle name="EMVS1" xfId="1"/>
    <cellStyle name="EMVS2" xfId="2"/>
    <cellStyle name="Millares [0] 2" xfId="3"/>
    <cellStyle name="Millares 2" xfId="4"/>
    <cellStyle name="Moneda 2" xfId="5"/>
    <cellStyle name="Moneda 2 2" xfId="6"/>
    <cellStyle name="Normal" xfId="0" builtinId="0" customBuiltin="1"/>
    <cellStyle name="Normal 2" xfId="7"/>
    <cellStyle name="Normal 2 2" xfId="8"/>
    <cellStyle name="Normal 3" xfId="9"/>
    <cellStyle name="Normal 4" xfId="10"/>
    <cellStyle name="Normal_Modelo otra información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66554</xdr:rowOff>
    </xdr:from>
    <xdr:to>
      <xdr:col>2</xdr:col>
      <xdr:colOff>248342</xdr:colOff>
      <xdr:row>5</xdr:row>
      <xdr:rowOff>86643</xdr:rowOff>
    </xdr:to>
    <xdr:pic>
      <xdr:nvPicPr>
        <xdr:cNvPr id="2" name="Imagen 2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66554"/>
          <a:ext cx="1791393" cy="97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B3" sqref="B3:I3"/>
    </sheetView>
  </sheetViews>
  <sheetFormatPr baseColWidth="10" defaultRowHeight="15" x14ac:dyDescent="0.25"/>
  <cols>
    <col min="1" max="1" width="3.28515625" customWidth="1"/>
    <col min="2" max="2" width="24.28515625" bestFit="1" customWidth="1"/>
    <col min="3" max="3" width="12.5703125" customWidth="1"/>
    <col min="4" max="4" width="11.28515625" bestFit="1" customWidth="1"/>
    <col min="5" max="5" width="13.7109375" customWidth="1"/>
    <col min="6" max="6" width="13.85546875" customWidth="1"/>
    <col min="7" max="7" width="14" customWidth="1"/>
    <col min="8" max="8" width="13.5703125" customWidth="1"/>
    <col min="9" max="9" width="14.28515625" customWidth="1"/>
  </cols>
  <sheetData>
    <row r="1" spans="1:9" ht="15" customHeight="1" x14ac:dyDescent="0.25">
      <c r="A1" s="1"/>
      <c r="B1" s="21" t="s">
        <v>0</v>
      </c>
      <c r="C1" s="21"/>
      <c r="D1" s="21"/>
      <c r="E1" s="21"/>
      <c r="F1" s="21"/>
      <c r="G1" s="21"/>
      <c r="H1" s="21"/>
      <c r="I1" s="21"/>
    </row>
    <row r="2" spans="1:9" ht="15" customHeight="1" x14ac:dyDescent="0.25">
      <c r="A2" s="1"/>
      <c r="B2" s="22" t="s">
        <v>25</v>
      </c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1"/>
      <c r="B3" s="23">
        <v>42825</v>
      </c>
      <c r="C3" s="23"/>
      <c r="D3" s="23"/>
      <c r="E3" s="23"/>
      <c r="F3" s="23"/>
      <c r="G3" s="23"/>
      <c r="H3" s="23"/>
      <c r="I3" s="23"/>
    </row>
    <row r="4" spans="1:9" ht="15" customHeight="1" x14ac:dyDescent="0.25">
      <c r="A4" s="1"/>
      <c r="B4" s="16"/>
      <c r="C4" s="16"/>
      <c r="D4" s="16"/>
      <c r="E4" s="16"/>
      <c r="F4" s="16"/>
      <c r="G4" s="16"/>
      <c r="H4" s="16"/>
      <c r="I4" s="16"/>
    </row>
    <row r="5" spans="1:9" ht="15" customHeight="1" x14ac:dyDescent="0.25">
      <c r="A5" s="1"/>
      <c r="B5" s="16"/>
      <c r="C5" s="16"/>
      <c r="D5" s="16"/>
      <c r="E5" s="16"/>
      <c r="F5" s="16"/>
      <c r="G5" s="16"/>
      <c r="H5" s="16"/>
      <c r="I5" s="16"/>
    </row>
    <row r="6" spans="1:9" ht="15" customHeight="1" thickBot="1" x14ac:dyDescent="0.3">
      <c r="A6" s="1"/>
      <c r="B6" s="16"/>
      <c r="C6" s="16"/>
      <c r="D6" s="16"/>
      <c r="E6" s="16"/>
      <c r="F6" s="16"/>
      <c r="G6" s="16"/>
      <c r="H6" s="16"/>
      <c r="I6" s="16"/>
    </row>
    <row r="7" spans="1:9" ht="16.5" thickTop="1" thickBot="1" x14ac:dyDescent="0.3">
      <c r="A7" s="1"/>
      <c r="B7" s="2"/>
      <c r="C7" s="3"/>
      <c r="D7" s="3"/>
      <c r="E7" s="3"/>
      <c r="F7" s="3"/>
      <c r="G7" s="3"/>
      <c r="H7" s="3"/>
      <c r="I7" s="4"/>
    </row>
    <row r="8" spans="1:9" ht="39.75" thickTop="1" thickBot="1" x14ac:dyDescent="0.3">
      <c r="A8" s="1"/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</row>
    <row r="9" spans="1:9" ht="16.5" thickTop="1" thickBot="1" x14ac:dyDescent="0.3">
      <c r="A9" s="1"/>
      <c r="B9" s="6" t="s">
        <v>9</v>
      </c>
      <c r="C9" s="7"/>
      <c r="D9" s="8">
        <f t="shared" ref="D9:I9" si="0">D10+D11</f>
        <v>164352.94</v>
      </c>
      <c r="E9" s="8">
        <f t="shared" si="0"/>
        <v>160364.14000000001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150260.69</v>
      </c>
    </row>
    <row r="10" spans="1:9" ht="27" thickTop="1" thickBot="1" x14ac:dyDescent="0.3">
      <c r="A10" s="1"/>
      <c r="B10" s="9" t="s">
        <v>10</v>
      </c>
      <c r="C10" s="7"/>
      <c r="D10" s="10"/>
      <c r="E10" s="10"/>
      <c r="F10" s="10"/>
      <c r="G10" s="10"/>
      <c r="H10" s="10"/>
      <c r="I10" s="10"/>
    </row>
    <row r="11" spans="1:9" ht="16.5" thickTop="1" thickBot="1" x14ac:dyDescent="0.3">
      <c r="A11" s="1"/>
      <c r="B11" s="9" t="s">
        <v>11</v>
      </c>
      <c r="C11" s="7"/>
      <c r="D11" s="7">
        <f>+D12+D13</f>
        <v>164352.94</v>
      </c>
      <c r="E11" s="7">
        <f>E12+E13</f>
        <v>160364.14000000001</v>
      </c>
      <c r="F11" s="7">
        <f>F12+F13</f>
        <v>0</v>
      </c>
      <c r="G11" s="7">
        <f>G12+G13</f>
        <v>0</v>
      </c>
      <c r="H11" s="7">
        <f>H12+H13</f>
        <v>0</v>
      </c>
      <c r="I11" s="7">
        <f>I12+I13</f>
        <v>150260.69</v>
      </c>
    </row>
    <row r="12" spans="1:9" ht="27" thickTop="1" thickBot="1" x14ac:dyDescent="0.3">
      <c r="A12" s="1"/>
      <c r="B12" s="9" t="s">
        <v>12</v>
      </c>
      <c r="C12" s="7"/>
      <c r="D12" s="10"/>
      <c r="E12" s="10"/>
      <c r="F12" s="10"/>
      <c r="G12" s="10"/>
      <c r="H12" s="10"/>
      <c r="I12" s="10"/>
    </row>
    <row r="13" spans="1:9" ht="39.75" thickTop="1" thickBot="1" x14ac:dyDescent="0.3">
      <c r="A13" s="1"/>
      <c r="B13" s="9" t="s">
        <v>13</v>
      </c>
      <c r="C13" s="7"/>
      <c r="D13" s="10">
        <v>164352.94</v>
      </c>
      <c r="E13" s="10">
        <f>+D13-E20</f>
        <v>160364.14000000001</v>
      </c>
      <c r="F13" s="10"/>
      <c r="G13" s="10"/>
      <c r="H13" s="10"/>
      <c r="I13" s="10">
        <v>150260.69</v>
      </c>
    </row>
    <row r="14" spans="1:9" ht="16.5" thickTop="1" thickBot="1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ht="16.5" customHeight="1" thickTop="1" thickBot="1" x14ac:dyDescent="0.3">
      <c r="A15" s="1"/>
      <c r="B15" s="2"/>
      <c r="C15" s="3"/>
      <c r="D15" s="3"/>
      <c r="E15" s="24" t="s">
        <v>14</v>
      </c>
      <c r="F15" s="24"/>
      <c r="G15" s="24"/>
      <c r="H15" s="24"/>
      <c r="I15" s="5"/>
    </row>
    <row r="16" spans="1:9" ht="39.75" thickTop="1" thickBot="1" x14ac:dyDescent="0.3">
      <c r="A16" s="1"/>
      <c r="B16" s="5" t="s">
        <v>1</v>
      </c>
      <c r="C16" s="5" t="s">
        <v>2</v>
      </c>
      <c r="D16" s="11" t="s">
        <v>15</v>
      </c>
      <c r="E16" s="5" t="s">
        <v>16</v>
      </c>
      <c r="F16" s="5" t="s">
        <v>17</v>
      </c>
      <c r="G16" s="5" t="s">
        <v>18</v>
      </c>
      <c r="H16" s="5" t="s">
        <v>19</v>
      </c>
      <c r="I16" s="5" t="s">
        <v>8</v>
      </c>
    </row>
    <row r="17" spans="1:9" ht="39.75" thickTop="1" thickBot="1" x14ac:dyDescent="0.3">
      <c r="A17" s="1"/>
      <c r="B17" s="6" t="s">
        <v>20</v>
      </c>
      <c r="C17" s="7"/>
      <c r="D17" s="8">
        <f t="shared" ref="D17:I17" si="1">D18+D21</f>
        <v>19592.25</v>
      </c>
      <c r="E17" s="8">
        <f t="shared" si="1"/>
        <v>4943.13</v>
      </c>
      <c r="F17" s="8">
        <f t="shared" si="1"/>
        <v>0</v>
      </c>
      <c r="G17" s="8">
        <f t="shared" si="1"/>
        <v>0</v>
      </c>
      <c r="H17" s="8">
        <f t="shared" si="1"/>
        <v>0</v>
      </c>
      <c r="I17" s="8">
        <f t="shared" si="1"/>
        <v>19592.25</v>
      </c>
    </row>
    <row r="18" spans="1:9" ht="39.75" thickTop="1" thickBot="1" x14ac:dyDescent="0.3">
      <c r="A18" s="1"/>
      <c r="B18" s="6" t="s">
        <v>21</v>
      </c>
      <c r="C18" s="7"/>
      <c r="D18" s="8">
        <f t="shared" ref="D18:I18" si="2">D19+D20</f>
        <v>14092.25</v>
      </c>
      <c r="E18" s="8">
        <f t="shared" si="2"/>
        <v>3988.8</v>
      </c>
      <c r="F18" s="8">
        <f t="shared" si="2"/>
        <v>0</v>
      </c>
      <c r="G18" s="8">
        <f t="shared" si="2"/>
        <v>0</v>
      </c>
      <c r="H18" s="8">
        <f t="shared" si="2"/>
        <v>0</v>
      </c>
      <c r="I18" s="8">
        <f t="shared" si="2"/>
        <v>14092.25</v>
      </c>
    </row>
    <row r="19" spans="1:9" ht="27" thickTop="1" thickBot="1" x14ac:dyDescent="0.3">
      <c r="A19" s="1"/>
      <c r="B19" s="9" t="s">
        <v>12</v>
      </c>
      <c r="C19" s="7"/>
      <c r="D19" s="10"/>
      <c r="E19" s="10"/>
      <c r="F19" s="10"/>
      <c r="G19" s="10"/>
      <c r="H19" s="10"/>
      <c r="I19" s="10"/>
    </row>
    <row r="20" spans="1:9" ht="39.75" thickTop="1" thickBot="1" x14ac:dyDescent="0.3">
      <c r="A20" s="1"/>
      <c r="B20" s="9" t="s">
        <v>13</v>
      </c>
      <c r="C20" s="7"/>
      <c r="D20" s="10">
        <f>D13-I13</f>
        <v>14092.25</v>
      </c>
      <c r="E20" s="10">
        <v>3988.8</v>
      </c>
      <c r="F20" s="10"/>
      <c r="G20" s="10"/>
      <c r="H20" s="10"/>
      <c r="I20" s="10">
        <f>D13-I13</f>
        <v>14092.25</v>
      </c>
    </row>
    <row r="21" spans="1:9" ht="16.5" thickTop="1" thickBot="1" x14ac:dyDescent="0.3">
      <c r="A21" s="1"/>
      <c r="B21" s="6" t="s">
        <v>22</v>
      </c>
      <c r="C21" s="7"/>
      <c r="D21" s="8">
        <f t="shared" ref="D21:I21" si="3">D22+D23</f>
        <v>5500</v>
      </c>
      <c r="E21" s="8">
        <f t="shared" si="3"/>
        <v>954.33</v>
      </c>
      <c r="F21" s="8">
        <f t="shared" si="3"/>
        <v>0</v>
      </c>
      <c r="G21" s="8">
        <f t="shared" si="3"/>
        <v>0</v>
      </c>
      <c r="H21" s="8">
        <f t="shared" si="3"/>
        <v>0</v>
      </c>
      <c r="I21" s="8">
        <f t="shared" si="3"/>
        <v>5500</v>
      </c>
    </row>
    <row r="22" spans="1:9" ht="27" thickTop="1" thickBot="1" x14ac:dyDescent="0.3">
      <c r="A22" s="1"/>
      <c r="B22" s="9" t="s">
        <v>12</v>
      </c>
      <c r="C22" s="7"/>
      <c r="D22" s="10"/>
      <c r="E22" s="10"/>
      <c r="F22" s="10"/>
      <c r="G22" s="10"/>
      <c r="H22" s="10"/>
      <c r="I22" s="10"/>
    </row>
    <row r="23" spans="1:9" ht="39.75" thickTop="1" thickBot="1" x14ac:dyDescent="0.3">
      <c r="A23" s="1"/>
      <c r="B23" s="9" t="s">
        <v>13</v>
      </c>
      <c r="C23" s="7"/>
      <c r="D23" s="10">
        <v>5500</v>
      </c>
      <c r="E23" s="10">
        <v>954.33</v>
      </c>
      <c r="F23" s="10"/>
      <c r="G23" s="10"/>
      <c r="H23" s="10"/>
      <c r="I23" s="10">
        <v>5500</v>
      </c>
    </row>
    <row r="24" spans="1:9" ht="16.5" thickTop="1" thickBot="1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ht="25.5" x14ac:dyDescent="0.25">
      <c r="A25" s="1"/>
      <c r="B25" s="12" t="s">
        <v>23</v>
      </c>
      <c r="C25" s="13"/>
      <c r="D25" s="17">
        <v>14217.43</v>
      </c>
      <c r="E25" s="17">
        <v>3988.7971400000001</v>
      </c>
      <c r="F25" s="17">
        <v>3988.7971400000001</v>
      </c>
      <c r="G25" s="17">
        <v>3988.7971400000001</v>
      </c>
      <c r="H25" s="17">
        <v>3988.7971400000001</v>
      </c>
      <c r="I25" s="18">
        <v>3988.7971400000001</v>
      </c>
    </row>
    <row r="26" spans="1:9" ht="26.25" thickBot="1" x14ac:dyDescent="0.3">
      <c r="A26" s="1"/>
      <c r="B26" s="14" t="s">
        <v>24</v>
      </c>
      <c r="C26" s="15"/>
      <c r="D26" s="19">
        <v>5600</v>
      </c>
      <c r="E26" s="19">
        <v>1002.96178</v>
      </c>
      <c r="F26" s="19">
        <v>1002.96178</v>
      </c>
      <c r="G26" s="19">
        <v>1002.96178</v>
      </c>
      <c r="H26" s="19">
        <v>1002.96178</v>
      </c>
      <c r="I26" s="20">
        <v>1002.96178</v>
      </c>
    </row>
  </sheetData>
  <mergeCells count="4">
    <mergeCell ref="B1:I1"/>
    <mergeCell ref="B2:I2"/>
    <mergeCell ref="B3:I3"/>
    <mergeCell ref="E15:H15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1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6BE053-2EFA-41B5-A7C8-94CB39241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0E713E-91E3-4662-A30F-EC5BBA73EE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0FC139-283D-4769-B3C6-7DF0E68413A3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purl.org/dc/dcmitype/"/>
    <ds:schemaRef ds:uri="http://schemas.microsoft.com/office/2006/metadata/properties"/>
    <ds:schemaRef ds:uri="e4b73361-b4d4-4302-9756-11c2890942ab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2025-02-11T09:06:21Z</dcterms:created>
  <dcterms:modified xsi:type="dcterms:W3CDTF">2025-02-11T09:06:35Z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