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140" yWindow="0" windowWidth="22860" windowHeight="9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  <c r="F22" i="1"/>
  <c r="F20" i="1" s="1"/>
  <c r="F19" i="1" s="1"/>
  <c r="C22" i="1"/>
  <c r="C20" i="1" s="1"/>
  <c r="C19" i="1" s="1"/>
  <c r="H20" i="1"/>
  <c r="H19" i="1" s="1"/>
  <c r="G20" i="1"/>
  <c r="G19" i="1" s="1"/>
  <c r="E20" i="1"/>
  <c r="D20" i="1"/>
  <c r="E19" i="1"/>
  <c r="D19" i="1"/>
  <c r="D14" i="1"/>
  <c r="D12" i="1" s="1"/>
  <c r="D10" i="1" s="1"/>
  <c r="H12" i="1"/>
  <c r="H10" i="1" s="1"/>
  <c r="G12" i="1"/>
  <c r="G10" i="1" s="1"/>
  <c r="F12" i="1"/>
  <c r="E12" i="1"/>
  <c r="E10" i="1" s="1"/>
  <c r="C12" i="1"/>
  <c r="C10" i="1" s="1"/>
  <c r="F10" i="1"/>
</calcChain>
</file>

<file path=xl/sharedStrings.xml><?xml version="1.0" encoding="utf-8"?>
<sst xmlns="http://schemas.openxmlformats.org/spreadsheetml/2006/main" count="31" uniqueCount="25">
  <si>
    <t>Endeudamiento</t>
  </si>
  <si>
    <t>Ejercicio 2016</t>
  </si>
  <si>
    <t>(Cantidades en miles de euros)</t>
  </si>
  <si>
    <t>Deuda viva a 1/1/2016</t>
  </si>
  <si>
    <t>1 trimestre
(a 31/03/2015)</t>
  </si>
  <si>
    <t>2 trimestre
(a 30/06/2015)</t>
  </si>
  <si>
    <t>3 trimestre
(a 30/09/2015)</t>
  </si>
  <si>
    <t>4 trimestre
(a 31/12/2015)</t>
  </si>
  <si>
    <t>Proyección anual estimada a 31/12/2016</t>
  </si>
  <si>
    <t>Deuda viva:</t>
  </si>
  <si>
    <t>A corto plazo (operaciones tesorería):</t>
  </si>
  <si>
    <t>A largo plazo:</t>
  </si>
  <si>
    <t>Operación endeudamiento
RDl 4/2012:</t>
  </si>
  <si>
    <t>Resto operaciones endeudamiento a largo plazo:</t>
  </si>
  <si>
    <t>Ejecución trimestral realizada (acumulada)</t>
  </si>
  <si>
    <t>Dato del presupuesto año 2016</t>
  </si>
  <si>
    <t>1 trimestre</t>
  </si>
  <si>
    <t>2 trimestre</t>
  </si>
  <si>
    <t>3 trimestre</t>
  </si>
  <si>
    <t>4 trimestre</t>
  </si>
  <si>
    <t>Anualidades operaciones endeudamiento a largo plazo:</t>
  </si>
  <si>
    <t>Cuota total de amortización del principal:</t>
  </si>
  <si>
    <t>Cuota total de intereses:</t>
  </si>
  <si>
    <t>Cuota amortización principal según PAIF</t>
  </si>
  <si>
    <t>Cuota pago intereses según 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</si>
</sst>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1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5">
    <xf numFmtId="0" fontId="0" fillId="0" borderId="0" xfId="0"/>
    <xf numFmtId="0" fontId="1" fillId="0" borderId="1" xfId="1" applyFont="1" applyFill="1" applyBorder="1" applyAlignment="1" applyProtection="1">
      <alignment vertical="center" wrapText="1"/>
    </xf>
    <xf numFmtId="0" fontId="1" fillId="0" borderId="2" xfId="1" applyFont="1" applyFill="1" applyBorder="1" applyAlignment="1" applyProtection="1">
      <alignment vertical="center" wrapText="1"/>
    </xf>
    <xf numFmtId="0" fontId="1" fillId="0" borderId="3" xfId="1" applyFont="1" applyFill="1" applyBorder="1" applyAlignment="1" applyProtection="1">
      <alignment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0" fillId="0" borderId="4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vertical="center" wrapText="1"/>
    </xf>
    <xf numFmtId="4" fontId="1" fillId="0" borderId="4" xfId="1" applyNumberFormat="1" applyFont="1" applyFill="1" applyBorder="1" applyAlignment="1" applyProtection="1">
      <alignment vertical="center" wrapText="1"/>
    </xf>
    <xf numFmtId="4" fontId="3" fillId="0" borderId="4" xfId="1" applyNumberFormat="1" applyFont="1" applyFill="1" applyBorder="1" applyAlignment="1" applyProtection="1">
      <alignment vertical="center" wrapText="1"/>
    </xf>
    <xf numFmtId="0" fontId="1" fillId="0" borderId="4" xfId="1" applyFont="1" applyFill="1" applyBorder="1" applyAlignment="1" applyProtection="1">
      <alignment vertical="center" wrapText="1"/>
    </xf>
    <xf numFmtId="4" fontId="1" fillId="2" borderId="4" xfId="1" applyNumberFormat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vertical="center" wrapText="1"/>
    </xf>
    <xf numFmtId="4" fontId="3" fillId="0" borderId="6" xfId="1" applyNumberFormat="1" applyFont="1" applyFill="1" applyBorder="1" applyAlignment="1" applyProtection="1">
      <alignment vertical="center" wrapText="1"/>
    </xf>
    <xf numFmtId="4" fontId="3" fillId="0" borderId="7" xfId="1" applyNumberFormat="1" applyFont="1" applyFill="1" applyBorder="1" applyAlignment="1" applyProtection="1">
      <alignment vertical="center" wrapText="1"/>
    </xf>
    <xf numFmtId="4" fontId="3" fillId="0" borderId="8" xfId="1" applyNumberFormat="1" applyFont="1" applyFill="1" applyBorder="1" applyAlignment="1" applyProtection="1">
      <alignment vertical="center" wrapText="1"/>
    </xf>
    <xf numFmtId="0" fontId="3" fillId="0" borderId="9" xfId="1" applyFont="1" applyFill="1" applyBorder="1" applyAlignment="1" applyProtection="1">
      <alignment vertical="center" wrapText="1"/>
    </xf>
    <xf numFmtId="4" fontId="3" fillId="0" borderId="10" xfId="1" applyNumberFormat="1" applyFont="1" applyFill="1" applyBorder="1" applyAlignment="1" applyProtection="1">
      <alignment vertical="center" wrapText="1"/>
    </xf>
    <xf numFmtId="4" fontId="3" fillId="0" borderId="11" xfId="1" applyNumberFormat="1" applyFont="1" applyFill="1" applyBorder="1" applyAlignment="1" applyProtection="1">
      <alignment vertical="center" wrapText="1"/>
    </xf>
    <xf numFmtId="4" fontId="3" fillId="0" borderId="12" xfId="1" applyNumberFormat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 wrapText="1"/>
    </xf>
    <xf numFmtId="14" fontId="1" fillId="0" borderId="0" xfId="1" applyNumberFormat="1" applyFont="1" applyFill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Modelo otra informació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1495425</xdr:colOff>
      <xdr:row>5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179070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H11" sqref="H11"/>
    </sheetView>
  </sheetViews>
  <sheetFormatPr baseColWidth="10" defaultRowHeight="15" x14ac:dyDescent="0.25"/>
  <cols>
    <col min="1" max="1" width="6.140625" customWidth="1"/>
    <col min="2" max="2" width="30.42578125" customWidth="1"/>
    <col min="3" max="3" width="11.28515625" bestFit="1" customWidth="1"/>
    <col min="4" max="4" width="11.5703125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</row>
    <row r="2" spans="1:8" x14ac:dyDescent="0.25">
      <c r="A2" s="22" t="s">
        <v>1</v>
      </c>
      <c r="B2" s="22"/>
      <c r="C2" s="22"/>
      <c r="D2" s="22"/>
      <c r="E2" s="22"/>
      <c r="F2" s="22"/>
      <c r="G2" s="22"/>
    </row>
    <row r="3" spans="1:8" x14ac:dyDescent="0.25">
      <c r="A3" s="23">
        <v>42735</v>
      </c>
      <c r="B3" s="23"/>
      <c r="C3" s="23"/>
      <c r="D3" s="23"/>
      <c r="E3" s="23"/>
      <c r="F3" s="23"/>
      <c r="G3" s="23"/>
    </row>
    <row r="7" spans="1:8" ht="15.75" thickBot="1" x14ac:dyDescent="0.3"/>
    <row r="8" spans="1:8" ht="16.5" thickTop="1" thickBot="1" x14ac:dyDescent="0.3">
      <c r="B8" s="1"/>
      <c r="C8" s="2"/>
      <c r="D8" s="2"/>
      <c r="E8" s="2"/>
      <c r="F8" s="2"/>
      <c r="G8" s="2"/>
      <c r="H8" s="3"/>
    </row>
    <row r="9" spans="1:8" ht="61.5" thickTop="1" thickBot="1" x14ac:dyDescent="0.3"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5" t="s">
        <v>8</v>
      </c>
    </row>
    <row r="10" spans="1:8" ht="16.5" thickTop="1" thickBot="1" x14ac:dyDescent="0.3">
      <c r="B10" s="6" t="s">
        <v>9</v>
      </c>
      <c r="C10" s="8">
        <f t="shared" ref="C10:H10" si="0">C11+C12</f>
        <v>182631.21</v>
      </c>
      <c r="D10" s="8">
        <f t="shared" si="0"/>
        <v>178693.9</v>
      </c>
      <c r="E10" s="8">
        <f t="shared" si="0"/>
        <v>174885.3</v>
      </c>
      <c r="F10" s="8">
        <f t="shared" si="0"/>
        <v>171025.2</v>
      </c>
      <c r="G10" s="8">
        <f t="shared" si="0"/>
        <v>0</v>
      </c>
      <c r="H10" s="8">
        <f t="shared" si="0"/>
        <v>164478.10999999999</v>
      </c>
    </row>
    <row r="11" spans="1:8" ht="27" thickTop="1" thickBot="1" x14ac:dyDescent="0.3">
      <c r="B11" s="9" t="s">
        <v>10</v>
      </c>
      <c r="C11" s="10"/>
      <c r="D11" s="10"/>
      <c r="E11" s="10"/>
      <c r="F11" s="10"/>
      <c r="G11" s="10"/>
      <c r="H11" s="10"/>
    </row>
    <row r="12" spans="1:8" ht="16.5" thickTop="1" thickBot="1" x14ac:dyDescent="0.3">
      <c r="B12" s="9" t="s">
        <v>11</v>
      </c>
      <c r="C12" s="7">
        <f>+C13+C14</f>
        <v>182631.21</v>
      </c>
      <c r="D12" s="7">
        <f>D13+D14</f>
        <v>178693.9</v>
      </c>
      <c r="E12" s="7">
        <f>E13+E14</f>
        <v>174885.3</v>
      </c>
      <c r="F12" s="7">
        <f>F13+F14</f>
        <v>171025.2</v>
      </c>
      <c r="G12" s="7">
        <f>G13+G14</f>
        <v>0</v>
      </c>
      <c r="H12" s="7">
        <f>H13+H14</f>
        <v>164478.10999999999</v>
      </c>
    </row>
    <row r="13" spans="1:8" ht="27" thickTop="1" thickBot="1" x14ac:dyDescent="0.3">
      <c r="B13" s="9" t="s">
        <v>12</v>
      </c>
      <c r="C13" s="10"/>
      <c r="D13" s="10"/>
      <c r="E13" s="10"/>
      <c r="F13" s="10"/>
      <c r="G13" s="10"/>
      <c r="H13" s="10"/>
    </row>
    <row r="14" spans="1:8" ht="27" thickTop="1" thickBot="1" x14ac:dyDescent="0.3">
      <c r="B14" s="9" t="s">
        <v>13</v>
      </c>
      <c r="C14" s="10">
        <v>182631.21</v>
      </c>
      <c r="D14" s="10">
        <f>+C14-D22</f>
        <v>178693.9</v>
      </c>
      <c r="E14" s="10">
        <v>174885.3</v>
      </c>
      <c r="F14" s="10">
        <v>171025.2</v>
      </c>
      <c r="G14" s="10"/>
      <c r="H14" s="10">
        <v>164478.10999999999</v>
      </c>
    </row>
    <row r="15" spans="1:8" ht="15.75" thickTop="1" x14ac:dyDescent="0.25">
      <c r="B15" s="11"/>
      <c r="C15" s="11"/>
      <c r="D15" s="11"/>
      <c r="E15" s="11"/>
      <c r="F15" s="11"/>
      <c r="G15" s="11"/>
      <c r="H15" s="11"/>
    </row>
    <row r="16" spans="1:8" ht="15.75" thickBot="1" x14ac:dyDescent="0.3">
      <c r="B16" s="11"/>
      <c r="C16" s="11"/>
      <c r="D16" s="11"/>
      <c r="E16" s="11"/>
      <c r="F16" s="11"/>
      <c r="G16" s="11"/>
      <c r="H16" s="11"/>
    </row>
    <row r="17" spans="2:8" ht="16.5" thickTop="1" thickBot="1" x14ac:dyDescent="0.3">
      <c r="B17" s="1"/>
      <c r="C17" s="2"/>
      <c r="D17" s="24" t="s">
        <v>14</v>
      </c>
      <c r="E17" s="24"/>
      <c r="F17" s="24"/>
      <c r="G17" s="24"/>
      <c r="H17" s="4"/>
    </row>
    <row r="18" spans="2:8" ht="61.5" thickTop="1" thickBot="1" x14ac:dyDescent="0.3">
      <c r="B18" s="4" t="s">
        <v>2</v>
      </c>
      <c r="C18" s="12" t="s">
        <v>15</v>
      </c>
      <c r="D18" s="4" t="s">
        <v>16</v>
      </c>
      <c r="E18" s="4" t="s">
        <v>17</v>
      </c>
      <c r="F18" s="4" t="s">
        <v>18</v>
      </c>
      <c r="G18" s="4" t="s">
        <v>19</v>
      </c>
      <c r="H18" s="5" t="s">
        <v>8</v>
      </c>
    </row>
    <row r="19" spans="2:8" ht="27" thickTop="1" thickBot="1" x14ac:dyDescent="0.3">
      <c r="B19" s="6" t="s">
        <v>20</v>
      </c>
      <c r="C19" s="8">
        <f t="shared" ref="C19:H19" si="1">C20+C23</f>
        <v>26005.379999999997</v>
      </c>
      <c r="D19" s="8">
        <f t="shared" si="1"/>
        <v>5419.78</v>
      </c>
      <c r="E19" s="8">
        <f t="shared" si="1"/>
        <v>9999.85</v>
      </c>
      <c r="F19" s="8">
        <f t="shared" si="1"/>
        <v>14884.65</v>
      </c>
      <c r="G19" s="8">
        <f t="shared" si="1"/>
        <v>0</v>
      </c>
      <c r="H19" s="8">
        <f t="shared" si="1"/>
        <v>24139.039999999997</v>
      </c>
    </row>
    <row r="20" spans="2:8" ht="27" thickTop="1" thickBot="1" x14ac:dyDescent="0.3">
      <c r="B20" s="6" t="s">
        <v>21</v>
      </c>
      <c r="C20" s="8">
        <f t="shared" ref="C20:H20" si="2">C21+C22</f>
        <v>20019.439999999999</v>
      </c>
      <c r="D20" s="8">
        <f t="shared" si="2"/>
        <v>3937.31</v>
      </c>
      <c r="E20" s="8">
        <f t="shared" si="2"/>
        <v>7745.91</v>
      </c>
      <c r="F20" s="8">
        <f t="shared" si="2"/>
        <v>11606.01</v>
      </c>
      <c r="G20" s="8">
        <f t="shared" si="2"/>
        <v>0</v>
      </c>
      <c r="H20" s="8">
        <f t="shared" si="2"/>
        <v>18153.099999999999</v>
      </c>
    </row>
    <row r="21" spans="2:8" ht="27" thickTop="1" thickBot="1" x14ac:dyDescent="0.3">
      <c r="B21" s="9" t="s">
        <v>12</v>
      </c>
      <c r="C21" s="10"/>
      <c r="D21" s="10"/>
      <c r="E21" s="10"/>
      <c r="F21" s="10"/>
      <c r="G21" s="10"/>
      <c r="H21" s="10"/>
    </row>
    <row r="22" spans="2:8" ht="27" thickTop="1" thickBot="1" x14ac:dyDescent="0.3">
      <c r="B22" s="9" t="s">
        <v>13</v>
      </c>
      <c r="C22" s="10">
        <f>17201.66+2817.78</f>
        <v>20019.439999999999</v>
      </c>
      <c r="D22" s="10">
        <v>3937.31</v>
      </c>
      <c r="E22" s="10">
        <v>7745.91</v>
      </c>
      <c r="F22" s="10">
        <f>+E22+3860.1</f>
        <v>11606.01</v>
      </c>
      <c r="G22" s="10"/>
      <c r="H22" s="10">
        <v>18153.099999999999</v>
      </c>
    </row>
    <row r="23" spans="2:8" ht="16.5" thickTop="1" thickBot="1" x14ac:dyDescent="0.3">
      <c r="B23" s="6" t="s">
        <v>22</v>
      </c>
      <c r="C23" s="8">
        <f t="shared" ref="C23:H23" si="3">C24+C25</f>
        <v>5985.94</v>
      </c>
      <c r="D23" s="8">
        <f t="shared" si="3"/>
        <v>1482.47</v>
      </c>
      <c r="E23" s="8">
        <f t="shared" si="3"/>
        <v>2253.94</v>
      </c>
      <c r="F23" s="8">
        <f t="shared" si="3"/>
        <v>3278.64</v>
      </c>
      <c r="G23" s="8">
        <f t="shared" si="3"/>
        <v>0</v>
      </c>
      <c r="H23" s="8">
        <f t="shared" si="3"/>
        <v>5985.94</v>
      </c>
    </row>
    <row r="24" spans="2:8" ht="27" thickTop="1" thickBot="1" x14ac:dyDescent="0.3">
      <c r="B24" s="9" t="s">
        <v>12</v>
      </c>
      <c r="C24" s="10"/>
      <c r="D24" s="10"/>
      <c r="E24" s="10"/>
      <c r="F24" s="10"/>
      <c r="G24" s="10"/>
      <c r="H24" s="10"/>
    </row>
    <row r="25" spans="2:8" ht="27" thickTop="1" thickBot="1" x14ac:dyDescent="0.3">
      <c r="B25" s="9" t="s">
        <v>13</v>
      </c>
      <c r="C25" s="10">
        <v>5985.94</v>
      </c>
      <c r="D25" s="10">
        <v>1482.47</v>
      </c>
      <c r="E25" s="10">
        <v>2253.94</v>
      </c>
      <c r="F25" s="10">
        <v>3278.64</v>
      </c>
      <c r="G25" s="10"/>
      <c r="H25" s="10">
        <v>5985.94</v>
      </c>
    </row>
    <row r="26" spans="2:8" ht="16.5" thickTop="1" thickBot="1" x14ac:dyDescent="0.3">
      <c r="B26" s="11"/>
      <c r="C26" s="11"/>
      <c r="D26" s="11"/>
      <c r="E26" s="11"/>
      <c r="F26" s="11"/>
      <c r="G26" s="11"/>
      <c r="H26" s="11"/>
    </row>
    <row r="27" spans="2:8" ht="25.5" x14ac:dyDescent="0.25">
      <c r="B27" s="13" t="s">
        <v>23</v>
      </c>
      <c r="C27" s="14">
        <v>17201.664000000001</v>
      </c>
      <c r="D27" s="15">
        <v>11606.01499</v>
      </c>
      <c r="E27" s="15">
        <v>11606.01499</v>
      </c>
      <c r="F27" s="15">
        <v>11606.01499</v>
      </c>
      <c r="G27" s="15">
        <v>11606.01499</v>
      </c>
      <c r="H27" s="16">
        <v>11606.01499</v>
      </c>
    </row>
    <row r="28" spans="2:8" ht="26.25" thickBot="1" x14ac:dyDescent="0.3">
      <c r="B28" s="17" t="s">
        <v>24</v>
      </c>
      <c r="C28" s="18">
        <v>5885.94</v>
      </c>
      <c r="D28" s="19">
        <v>3809.7140399999998</v>
      </c>
      <c r="E28" s="19">
        <v>3809.7140399999998</v>
      </c>
      <c r="F28" s="19">
        <v>3809.7140399999998</v>
      </c>
      <c r="G28" s="19">
        <v>3809.7140399999998</v>
      </c>
      <c r="H28" s="20">
        <v>3809.7140399999998</v>
      </c>
    </row>
  </sheetData>
  <mergeCells count="4">
    <mergeCell ref="A1:G1"/>
    <mergeCell ref="A2:G2"/>
    <mergeCell ref="A3:G3"/>
    <mergeCell ref="D17:G1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3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9DA3A7-A15B-4AAB-9589-4961D9F23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C1B588-968D-4A90-A7CC-F001C4EBDD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CC42BE-7BBE-4AA3-81EA-AAD70E75EF90}">
  <ds:schemaRefs>
    <ds:schemaRef ds:uri="e4b73361-b4d4-4302-9756-11c2890942ab"/>
    <ds:schemaRef ds:uri="http://schemas.microsoft.com/sharepoint/v3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2025-02-11T08:55:58Z</dcterms:created>
  <dcterms:modified xsi:type="dcterms:W3CDTF">2025-02-11T08:56:07Z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