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860" yWindow="0" windowWidth="23070" windowHeight="97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6" i="1" l="1"/>
  <c r="I24" i="1" s="1"/>
  <c r="H24" i="1"/>
  <c r="G24" i="1"/>
  <c r="F24" i="1"/>
  <c r="E24" i="1"/>
  <c r="D24" i="1"/>
  <c r="I23" i="1"/>
  <c r="I21" i="1" s="1"/>
  <c r="I20" i="1" s="1"/>
  <c r="G23" i="1"/>
  <c r="G21" i="1" s="1"/>
  <c r="G20" i="1" s="1"/>
  <c r="D23" i="1"/>
  <c r="D21" i="1" s="1"/>
  <c r="H21" i="1"/>
  <c r="F21" i="1"/>
  <c r="F20" i="1" s="1"/>
  <c r="E21" i="1"/>
  <c r="E20" i="1" s="1"/>
  <c r="H20" i="1"/>
  <c r="H15" i="1"/>
  <c r="I15" i="1" s="1"/>
  <c r="I13" i="1" s="1"/>
  <c r="I11" i="1" s="1"/>
  <c r="E15" i="1"/>
  <c r="G13" i="1"/>
  <c r="F13" i="1"/>
  <c r="F11" i="1" s="1"/>
  <c r="E13" i="1"/>
  <c r="E11" i="1" s="1"/>
  <c r="D13" i="1"/>
  <c r="D11" i="1" s="1"/>
  <c r="G11" i="1"/>
  <c r="H13" i="1" l="1"/>
  <c r="H11" i="1" s="1"/>
  <c r="D20" i="1"/>
</calcChain>
</file>

<file path=xl/sharedStrings.xml><?xml version="1.0" encoding="utf-8"?>
<sst xmlns="http://schemas.openxmlformats.org/spreadsheetml/2006/main" count="33" uniqueCount="26">
  <si>
    <t>Endeudamiento</t>
  </si>
  <si>
    <t>Ejercicio 2016</t>
  </si>
  <si>
    <t>(Cantidades en miles de euros)</t>
  </si>
  <si>
    <t>Dato del plan de ajuste</t>
  </si>
  <si>
    <t>Deuda viva a 1/1/2016</t>
  </si>
  <si>
    <t>1 trimestre
(a 31/03/2016)</t>
  </si>
  <si>
    <t>2 trimestre
(a 30/06/2016)</t>
  </si>
  <si>
    <t>3 trimestre
(a 30/09/2016)</t>
  </si>
  <si>
    <t>4 trimestre
(a 31/12/2016)</t>
  </si>
  <si>
    <t>Proyección anual estimada a 31/12/2016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</si>
  <si>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</si>
  <si>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</si>
  <si>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</si>
  <si>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</si>
  <si>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</si>
  <si>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Ejecución trimestral realizada (acumulada)</t>
  </si>
  <si>
    <t>Dato del presupuesto año 2016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</si>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</sst>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7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4" fontId="1" fillId="0" borderId="4" xfId="1" applyNumberFormat="1" applyFont="1" applyFill="1" applyBorder="1" applyAlignment="1">
      <alignment vertical="center" wrapText="1"/>
    </xf>
    <xf numFmtId="4" fontId="3" fillId="0" borderId="4" xfId="1" applyNumberFormat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4" fontId="1" fillId="2" borderId="4" xfId="1" applyNumberFormat="1" applyFont="1" applyFill="1" applyBorder="1" applyAlignment="1" applyProtection="1">
      <alignment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vertical="center" wrapText="1"/>
    </xf>
    <xf numFmtId="4" fontId="3" fillId="0" borderId="10" xfId="1" applyNumberFormat="1" applyFont="1" applyFill="1" applyBorder="1" applyAlignment="1">
      <alignment vertical="center"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4" xfId="1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1393" cy="972589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90500"/>
          <a:ext cx="1791393" cy="97258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D1" sqref="D1"/>
    </sheetView>
  </sheetViews>
  <sheetFormatPr baseColWidth="10" defaultRowHeight="15" x14ac:dyDescent="0.25"/>
  <cols>
    <col min="1" max="1" width="11.42578125" customWidth="1"/>
    <col min="2" max="2" width="13.7109375" customWidth="1"/>
    <col min="3" max="3" width="11.42578125" customWidth="1"/>
  </cols>
  <sheetData>
    <row r="2" spans="1:9" x14ac:dyDescent="0.25">
      <c r="D2" s="24" t="s">
        <v>0</v>
      </c>
      <c r="E2" s="24"/>
      <c r="F2" s="24"/>
      <c r="G2" s="24"/>
    </row>
    <row r="3" spans="1:9" x14ac:dyDescent="0.25">
      <c r="D3" s="24" t="s">
        <v>1</v>
      </c>
      <c r="E3" s="24"/>
      <c r="F3" s="24"/>
      <c r="G3" s="24"/>
    </row>
    <row r="4" spans="1:9" x14ac:dyDescent="0.25">
      <c r="D4" s="25">
        <v>42735</v>
      </c>
      <c r="E4" s="25"/>
      <c r="F4" s="25"/>
      <c r="G4" s="25"/>
    </row>
    <row r="5" spans="1:9" x14ac:dyDescent="0.25">
      <c r="B5" s="1"/>
      <c r="C5" s="1"/>
      <c r="D5" s="2"/>
    </row>
    <row r="6" spans="1:9" x14ac:dyDescent="0.25">
      <c r="B6" s="1"/>
      <c r="C6" s="1"/>
      <c r="D6" s="2"/>
    </row>
    <row r="7" spans="1:9" x14ac:dyDescent="0.25">
      <c r="B7" s="1"/>
      <c r="C7" s="1"/>
    </row>
    <row r="8" spans="1:9" ht="15.75" thickBot="1" x14ac:dyDescent="0.3">
      <c r="B8" s="1"/>
    </row>
    <row r="9" spans="1:9" ht="16.5" thickTop="1" thickBot="1" x14ac:dyDescent="0.3">
      <c r="A9" s="3"/>
      <c r="B9" s="4"/>
      <c r="C9" s="5"/>
      <c r="D9" s="5"/>
      <c r="E9" s="5"/>
      <c r="F9" s="5"/>
      <c r="G9" s="5"/>
      <c r="H9" s="5"/>
      <c r="I9" s="6"/>
    </row>
    <row r="10" spans="1:9" ht="61.5" thickTop="1" thickBot="1" x14ac:dyDescent="0.3">
      <c r="A10" s="3"/>
      <c r="B10" s="7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</row>
    <row r="11" spans="1:9" ht="16.5" thickTop="1" thickBot="1" x14ac:dyDescent="0.3">
      <c r="A11" s="3"/>
      <c r="B11" s="9" t="s">
        <v>10</v>
      </c>
      <c r="C11" s="10"/>
      <c r="D11" s="11">
        <f t="shared" ref="D11:I11" si="0">D12+D13</f>
        <v>182631.21</v>
      </c>
      <c r="E11" s="11">
        <f t="shared" si="0"/>
        <v>178693.9</v>
      </c>
      <c r="F11" s="11">
        <f t="shared" si="0"/>
        <v>174885.3</v>
      </c>
      <c r="G11" s="11">
        <f t="shared" si="0"/>
        <v>171025.2</v>
      </c>
      <c r="H11" s="11">
        <f t="shared" si="0"/>
        <v>164352.94</v>
      </c>
      <c r="I11" s="11">
        <f t="shared" si="0"/>
        <v>164352.94</v>
      </c>
    </row>
    <row r="12" spans="1:9" ht="39.75" thickTop="1" thickBot="1" x14ac:dyDescent="0.3">
      <c r="A12" s="3"/>
      <c r="B12" s="12" t="s">
        <v>11</v>
      </c>
      <c r="C12" s="10"/>
      <c r="D12" s="13"/>
      <c r="E12" s="13"/>
      <c r="F12" s="13"/>
      <c r="G12" s="13"/>
      <c r="H12" s="13"/>
      <c r="I12" s="13"/>
    </row>
    <row r="13" spans="1:9" ht="16.5" thickTop="1" thickBot="1" x14ac:dyDescent="0.3">
      <c r="A13" s="3"/>
      <c r="B13" s="12" t="s">
        <v>12</v>
      </c>
      <c r="C13" s="10"/>
      <c r="D13" s="10">
        <f>+D14+D15</f>
        <v>182631.21</v>
      </c>
      <c r="E13" s="10">
        <f>E14+E15</f>
        <v>178693.9</v>
      </c>
      <c r="F13" s="10">
        <f>F14+F15</f>
        <v>174885.3</v>
      </c>
      <c r="G13" s="10">
        <f>G14+G15</f>
        <v>171025.2</v>
      </c>
      <c r="H13" s="10">
        <f>H14+H15</f>
        <v>164352.94</v>
      </c>
      <c r="I13" s="10">
        <f>I14+I15</f>
        <v>164352.94</v>
      </c>
    </row>
    <row r="14" spans="1:9" ht="39.75" thickTop="1" thickBot="1" x14ac:dyDescent="0.3">
      <c r="A14" s="3"/>
      <c r="B14" s="12" t="s">
        <v>13</v>
      </c>
      <c r="C14" s="10"/>
      <c r="D14" s="13"/>
      <c r="E14" s="13"/>
      <c r="F14" s="13"/>
      <c r="G14" s="13"/>
      <c r="H14" s="13"/>
      <c r="I14" s="13"/>
    </row>
    <row r="15" spans="1:9" ht="52.5" thickTop="1" thickBot="1" x14ac:dyDescent="0.3">
      <c r="A15" s="3"/>
      <c r="B15" s="12" t="s">
        <v>14</v>
      </c>
      <c r="C15" s="10"/>
      <c r="D15" s="13">
        <v>182631.21</v>
      </c>
      <c r="E15" s="13">
        <f>+D15-E23</f>
        <v>178693.9</v>
      </c>
      <c r="F15" s="13">
        <v>174885.3</v>
      </c>
      <c r="G15" s="13">
        <v>171025.2</v>
      </c>
      <c r="H15" s="13">
        <f>G15-6672.26</f>
        <v>164352.94</v>
      </c>
      <c r="I15" s="13">
        <f>H15</f>
        <v>164352.94</v>
      </c>
    </row>
    <row r="16" spans="1:9" ht="15.75" thickTop="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15.75" thickBo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16.5" thickTop="1" thickBot="1" x14ac:dyDescent="0.3">
      <c r="A18" s="3"/>
      <c r="B18" s="4"/>
      <c r="C18" s="5"/>
      <c r="D18" s="5"/>
      <c r="E18" s="26" t="s">
        <v>15</v>
      </c>
      <c r="F18" s="26"/>
      <c r="G18" s="26"/>
      <c r="H18" s="26"/>
      <c r="I18" s="7"/>
    </row>
    <row r="19" spans="1:9" ht="61.5" thickTop="1" thickBot="1" x14ac:dyDescent="0.3">
      <c r="A19" s="3"/>
      <c r="B19" s="7" t="s">
        <v>2</v>
      </c>
      <c r="C19" s="7" t="s">
        <v>3</v>
      </c>
      <c r="D19" s="14" t="s">
        <v>16</v>
      </c>
      <c r="E19" s="7" t="s">
        <v>17</v>
      </c>
      <c r="F19" s="7" t="s">
        <v>18</v>
      </c>
      <c r="G19" s="7" t="s">
        <v>19</v>
      </c>
      <c r="H19" s="7" t="s">
        <v>20</v>
      </c>
      <c r="I19" s="8" t="s">
        <v>9</v>
      </c>
    </row>
    <row r="20" spans="1:9" ht="65.25" thickTop="1" thickBot="1" x14ac:dyDescent="0.3">
      <c r="A20" s="3"/>
      <c r="B20" s="9" t="s">
        <v>21</v>
      </c>
      <c r="C20" s="10"/>
      <c r="D20" s="11">
        <f t="shared" ref="D20:I20" si="1">D21+D24</f>
        <v>26005.379999999997</v>
      </c>
      <c r="E20" s="11">
        <f t="shared" si="1"/>
        <v>5419.78</v>
      </c>
      <c r="F20" s="11">
        <f t="shared" si="1"/>
        <v>9999.85</v>
      </c>
      <c r="G20" s="11">
        <f t="shared" si="1"/>
        <v>14884.65</v>
      </c>
      <c r="H20" s="11">
        <f t="shared" si="1"/>
        <v>22570.54</v>
      </c>
      <c r="I20" s="11">
        <f t="shared" si="1"/>
        <v>22570.54</v>
      </c>
    </row>
    <row r="21" spans="1:9" ht="39.75" thickTop="1" thickBot="1" x14ac:dyDescent="0.3">
      <c r="A21" s="3"/>
      <c r="B21" s="9" t="s">
        <v>22</v>
      </c>
      <c r="C21" s="10"/>
      <c r="D21" s="11">
        <f t="shared" ref="D21:I21" si="2">D22+D23</f>
        <v>20019.439999999999</v>
      </c>
      <c r="E21" s="11">
        <f t="shared" si="2"/>
        <v>3937.31</v>
      </c>
      <c r="F21" s="11">
        <f t="shared" si="2"/>
        <v>7745.91</v>
      </c>
      <c r="G21" s="11">
        <f t="shared" si="2"/>
        <v>11606.01</v>
      </c>
      <c r="H21" s="11">
        <f t="shared" si="2"/>
        <v>18278.27</v>
      </c>
      <c r="I21" s="11">
        <f t="shared" si="2"/>
        <v>18278.27</v>
      </c>
    </row>
    <row r="22" spans="1:9" ht="39.75" thickTop="1" thickBot="1" x14ac:dyDescent="0.3">
      <c r="A22" s="3"/>
      <c r="B22" s="12" t="s">
        <v>13</v>
      </c>
      <c r="C22" s="10"/>
      <c r="D22" s="13"/>
      <c r="E22" s="13"/>
      <c r="F22" s="13"/>
      <c r="G22" s="13"/>
      <c r="H22" s="13"/>
      <c r="I22" s="13"/>
    </row>
    <row r="23" spans="1:9" ht="52.5" thickTop="1" thickBot="1" x14ac:dyDescent="0.3">
      <c r="A23" s="3"/>
      <c r="B23" s="12" t="s">
        <v>14</v>
      </c>
      <c r="C23" s="10"/>
      <c r="D23" s="13">
        <f>17201.66+2817.78</f>
        <v>20019.439999999999</v>
      </c>
      <c r="E23" s="13">
        <v>3937.31</v>
      </c>
      <c r="F23" s="13">
        <v>7745.91</v>
      </c>
      <c r="G23" s="13">
        <f>+F23+3860.1</f>
        <v>11606.01</v>
      </c>
      <c r="H23" s="13">
        <v>18278.27</v>
      </c>
      <c r="I23" s="13">
        <f>H23</f>
        <v>18278.27</v>
      </c>
    </row>
    <row r="24" spans="1:9" ht="27" thickTop="1" thickBot="1" x14ac:dyDescent="0.3">
      <c r="A24" s="3"/>
      <c r="B24" s="9" t="s">
        <v>23</v>
      </c>
      <c r="C24" s="10"/>
      <c r="D24" s="11">
        <f t="shared" ref="D24:I24" si="3">D25+D26</f>
        <v>5985.94</v>
      </c>
      <c r="E24" s="11">
        <f t="shared" si="3"/>
        <v>1482.47</v>
      </c>
      <c r="F24" s="11">
        <f t="shared" si="3"/>
        <v>2253.94</v>
      </c>
      <c r="G24" s="11">
        <f t="shared" si="3"/>
        <v>3278.64</v>
      </c>
      <c r="H24" s="11">
        <f t="shared" si="3"/>
        <v>4292.2700000000004</v>
      </c>
      <c r="I24" s="11">
        <f t="shared" si="3"/>
        <v>4292.2700000000004</v>
      </c>
    </row>
    <row r="25" spans="1:9" ht="39.75" thickTop="1" thickBot="1" x14ac:dyDescent="0.3">
      <c r="A25" s="3"/>
      <c r="B25" s="12" t="s">
        <v>13</v>
      </c>
      <c r="C25" s="10"/>
      <c r="D25" s="13"/>
      <c r="E25" s="13"/>
      <c r="F25" s="13"/>
      <c r="G25" s="13"/>
      <c r="H25" s="13"/>
      <c r="I25" s="13"/>
    </row>
    <row r="26" spans="1:9" ht="52.5" thickTop="1" thickBot="1" x14ac:dyDescent="0.3">
      <c r="A26" s="3"/>
      <c r="B26" s="12" t="s">
        <v>14</v>
      </c>
      <c r="C26" s="10"/>
      <c r="D26" s="13">
        <v>5985.94</v>
      </c>
      <c r="E26" s="13">
        <v>1482.47</v>
      </c>
      <c r="F26" s="13">
        <v>2253.94</v>
      </c>
      <c r="G26" s="13">
        <v>3278.64</v>
      </c>
      <c r="H26" s="13">
        <v>4292.2700000000004</v>
      </c>
      <c r="I26" s="13">
        <f>H26</f>
        <v>4292.2700000000004</v>
      </c>
    </row>
    <row r="27" spans="1:9" ht="16.5" thickTop="1" thickBot="1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ht="51" x14ac:dyDescent="0.25">
      <c r="A28" s="3"/>
      <c r="B28" s="15" t="s">
        <v>24</v>
      </c>
      <c r="C28" s="16"/>
      <c r="D28" s="17">
        <v>0</v>
      </c>
      <c r="E28" s="17">
        <v>18278.271189999996</v>
      </c>
      <c r="F28" s="17">
        <v>18278.271189999996</v>
      </c>
      <c r="G28" s="17">
        <v>18278.271189999996</v>
      </c>
      <c r="H28" s="17">
        <v>18278.271189999996</v>
      </c>
      <c r="I28" s="18">
        <v>18278.271189999996</v>
      </c>
    </row>
    <row r="29" spans="1:9" ht="42.75" customHeight="1" thickBot="1" x14ac:dyDescent="0.3">
      <c r="A29" s="3"/>
      <c r="B29" s="19" t="s">
        <v>25</v>
      </c>
      <c r="C29" s="20"/>
      <c r="D29" s="21">
        <v>4363.1880000000001</v>
      </c>
      <c r="E29" s="21">
        <v>5870.1529500000006</v>
      </c>
      <c r="F29" s="21">
        <v>5870.1529500000006</v>
      </c>
      <c r="G29" s="21">
        <v>5870.1529500000006</v>
      </c>
      <c r="H29" s="21">
        <v>5870.1529500000006</v>
      </c>
      <c r="I29" s="22">
        <v>5870.1529500000006</v>
      </c>
    </row>
    <row r="31" spans="1:9" x14ac:dyDescent="0.25">
      <c r="H31" s="23"/>
    </row>
    <row r="32" spans="1:9" x14ac:dyDescent="0.25">
      <c r="H32" s="23"/>
    </row>
  </sheetData>
  <mergeCells count="4">
    <mergeCell ref="D2:G2"/>
    <mergeCell ref="D3:G3"/>
    <mergeCell ref="D4:G4"/>
    <mergeCell ref="E18:H18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5390BC-5538-4260-AE93-A7927958C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FD126-6FC6-48B4-A0C3-A73DEC681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74C48D-AD27-480F-B1FC-C7EA843AFA68}">
  <ds:schemaRefs>
    <ds:schemaRef ds:uri="http://purl.org/dc/elements/1.1/"/>
    <ds:schemaRef ds:uri="e4b73361-b4d4-4302-9756-11c2890942ab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2025-02-11T08:56:46Z</dcterms:created>
  <dcterms:modified xsi:type="dcterms:W3CDTF">2025-02-11T08:56:53Z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