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180"/>
  </bookViews>
  <sheets>
    <sheet name="PYG" sheetId="1" r:id="rId1"/>
    <sheet name="BALANCE" sheetId="2" r:id="rId2"/>
  </sheets>
  <calcPr calcId="162913" iterate="1" iterateCount="1" iterateDelta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2" l="1"/>
  <c r="D23" i="2"/>
  <c r="D16" i="2"/>
  <c r="D5" i="2"/>
  <c r="D4" i="2"/>
  <c r="B69" i="1"/>
  <c r="B65" i="1"/>
  <c r="B61" i="1"/>
  <c r="B54" i="1"/>
  <c r="B49" i="1"/>
  <c r="B72" i="1" l="1"/>
  <c r="D67" i="2" l="1"/>
  <c r="B67" i="2"/>
  <c r="B73" i="1"/>
  <c r="B75" i="1" s="1"/>
  <c r="B80" i="1" s="1"/>
</calcChain>
</file>

<file path=xl/sharedStrings.xml><?xml version="1.0" encoding="utf-8"?>
<sst xmlns="http://schemas.openxmlformats.org/spreadsheetml/2006/main" count="185" uniqueCount="173">
  <si>
    <t>PRESUPUESTO DE EXPLOTACIÓN. CUENTA DE PÉRDIDAS Y GANANCIAS</t>
  </si>
  <si>
    <t>CIERRE</t>
  </si>
  <si>
    <t>A) OPERACIONES CONTINUADAS</t>
  </si>
  <si>
    <t xml:space="preserve">      1. Importe neto de la cifra de negocios</t>
  </si>
  <si>
    <t xml:space="preserve">             a) Ventas</t>
  </si>
  <si>
    <t xml:space="preserve">                  Ventas </t>
  </si>
  <si>
    <t xml:space="preserve">                  Arrendamientos</t>
  </si>
  <si>
    <t xml:space="preserve">                  Ventas de suelo Ayuntamiento</t>
  </si>
  <si>
    <t xml:space="preserve">                  Otras ventas edificios y suelos</t>
  </si>
  <si>
    <t xml:space="preserve">             b) Prestaciones de servicios</t>
  </si>
  <si>
    <t xml:space="preserve"> - Plan Rehabilita 2022-2023</t>
  </si>
  <si>
    <t xml:space="preserve"> - Oficina Verde</t>
  </si>
  <si>
    <t xml:space="preserve"> - Plan Madre  2017-2018</t>
  </si>
  <si>
    <t xml:space="preserve">      2. Variación de existencias de productos terminados y en curso</t>
  </si>
  <si>
    <t xml:space="preserve">      3. Trabajos realizados por la empresa para su activo</t>
  </si>
  <si>
    <t xml:space="preserve">      4. Aprovisionamientos</t>
  </si>
  <si>
    <t xml:space="preserve">              a) Consumo de mercaderías</t>
  </si>
  <si>
    <t xml:space="preserve">              b) Consumo de materias primas y otras materias consumibles</t>
  </si>
  <si>
    <t xml:space="preserve">              c) Trabajos realizados por otras empresas</t>
  </si>
  <si>
    <t xml:space="preserve">              d) Deterioro de mercaderías, materias primas y otros aprov.</t>
  </si>
  <si>
    <t xml:space="preserve">      5. Otros ingresos de explotación</t>
  </si>
  <si>
    <t xml:space="preserve">              a) Ingresos accesorios y otros de gestión corriente</t>
  </si>
  <si>
    <t xml:space="preserve">              b) Subvenciones de explotación del Ayuntamiento</t>
  </si>
  <si>
    <t xml:space="preserve">              c) Otras subvenciones de explotación</t>
  </si>
  <si>
    <t xml:space="preserve">      6. Gastos de personal</t>
  </si>
  <si>
    <t xml:space="preserve">              a) Sueldos, salarios y asimilados</t>
  </si>
  <si>
    <t xml:space="preserve">              b) Cargas sociales</t>
  </si>
  <si>
    <t xml:space="preserve">              c) Provisiones</t>
  </si>
  <si>
    <t xml:space="preserve">      7. Otros gastos de explotación</t>
  </si>
  <si>
    <t xml:space="preserve">              a) Servicios exteriores</t>
  </si>
  <si>
    <t xml:space="preserve">              b) Tributos</t>
  </si>
  <si>
    <t xml:space="preserve">              c) Pérdidas, deterioro y var. de prov. por op. comerciales</t>
  </si>
  <si>
    <t xml:space="preserve">              d) Otros gastos de gestión corriente</t>
  </si>
  <si>
    <t xml:space="preserve">      8. Amortización del inmovilizado</t>
  </si>
  <si>
    <t xml:space="preserve">              a) Amortización del inmovilizado intangible</t>
  </si>
  <si>
    <t xml:space="preserve">              b) Amortización del inmovilizado material</t>
  </si>
  <si>
    <t xml:space="preserve">              c) Amortización de las inversiones inmobiliarias</t>
  </si>
  <si>
    <t xml:space="preserve">      9. Imputación de subvenciones de inmovilizado no financiero y otras</t>
  </si>
  <si>
    <t xml:space="preserve">     10. Excesos de provisiones plieitos</t>
  </si>
  <si>
    <t xml:space="preserve">     11. Deterioro y resultado por enajenaciones del inmovilizado</t>
  </si>
  <si>
    <t xml:space="preserve">               a) Deterioros y pérdidas</t>
  </si>
  <si>
    <t xml:space="preserve">               b) Resultados por enajenaciones y otros</t>
  </si>
  <si>
    <t xml:space="preserve">     12. Otros resultados</t>
  </si>
  <si>
    <t xml:space="preserve">               a) Ingresos excepcionales</t>
  </si>
  <si>
    <t xml:space="preserve">               b) Gastos excepcionales</t>
  </si>
  <si>
    <r>
      <t>A.1) RESULTADO DE EXPLOTACIÓN</t>
    </r>
    <r>
      <rPr>
        <b/>
        <sz val="12"/>
        <rFont val="Arial Narrow"/>
        <family val="2"/>
      </rPr>
      <t xml:space="preserve"> </t>
    </r>
    <r>
      <rPr>
        <b/>
        <sz val="10"/>
        <rFont val="Arial Narrow"/>
        <family val="2"/>
      </rPr>
      <t>(1+2+3+4+5+6+7+8+9+10+11+12)</t>
    </r>
  </si>
  <si>
    <t xml:space="preserve">     13. Ingresos financieros</t>
  </si>
  <si>
    <t xml:space="preserve">             a) De participaciones en instrumentos de patrimonio</t>
  </si>
  <si>
    <t xml:space="preserve">                     a.1) En Empresas Municipales, OOAA y Ayto</t>
  </si>
  <si>
    <t xml:space="preserve">                     a.2) En terceros</t>
  </si>
  <si>
    <t xml:space="preserve">             b) De valores negociables y otros instrumentos financieros</t>
  </si>
  <si>
    <t xml:space="preserve">                     b.1) En Empresas Municipales, OOAA y Ayto</t>
  </si>
  <si>
    <t xml:space="preserve">                     b.2) En terceros</t>
  </si>
  <si>
    <t xml:space="preserve">             c) Incorporación al activo de gastos financieros</t>
  </si>
  <si>
    <t xml:space="preserve">     14. Gastos financieros</t>
  </si>
  <si>
    <t xml:space="preserve">            a) Por deudas con el Ayuntamiento, OOAA y Empr.Municipales</t>
  </si>
  <si>
    <t xml:space="preserve">            b) Por deudas con terceros</t>
  </si>
  <si>
    <t xml:space="preserve">            c) Por actualización de provisiones</t>
  </si>
  <si>
    <t xml:space="preserve">     15. Variación de valor razonable en instrumentos financieros</t>
  </si>
  <si>
    <t xml:space="preserve">            a) Cartera de negociación y otros</t>
  </si>
  <si>
    <t xml:space="preserve">            b) Imputación al resultado del ejercicio por AFDV</t>
  </si>
  <si>
    <t xml:space="preserve">     16. Diferencias de cambio</t>
  </si>
  <si>
    <t xml:space="preserve">     17. Deterioro y resultado por enajenaciones de instrumentos financ.</t>
  </si>
  <si>
    <t xml:space="preserve">               b) Resultados por enajenaciones y otras</t>
  </si>
  <si>
    <r>
      <t xml:space="preserve">A.2) RESULTADO FINANCIERO </t>
    </r>
    <r>
      <rPr>
        <b/>
        <sz val="10"/>
        <rFont val="Arial Narrow"/>
        <family val="2"/>
      </rPr>
      <t>(13+14+15+16+17)</t>
    </r>
  </si>
  <si>
    <r>
      <t xml:space="preserve">A.3) RESULTADO ANTES DE IMPUESTOS </t>
    </r>
    <r>
      <rPr>
        <b/>
        <sz val="10"/>
        <rFont val="Arial Narrow"/>
        <family val="2"/>
      </rPr>
      <t>(A.1+A.2)</t>
    </r>
  </si>
  <si>
    <t xml:space="preserve">     18. Impuesto sobre beneficios</t>
  </si>
  <si>
    <r>
      <t xml:space="preserve">A.4) RDO. EJERCICIO PROCEDENTE DE OP. CONTINUADAS </t>
    </r>
    <r>
      <rPr>
        <b/>
        <sz val="10"/>
        <rFont val="Arial Narrow"/>
        <family val="2"/>
      </rPr>
      <t>(A.3+18)</t>
    </r>
  </si>
  <si>
    <t>B) OPERACIONES INTERRUMPIDAS</t>
  </si>
  <si>
    <t xml:space="preserve">     19. Rdo. ejercicio procedente de op. interrumpidas neto de impuestos</t>
  </si>
  <si>
    <t>A.5) RESULTADO DEL EJERCICIO (A.4+19)</t>
  </si>
  <si>
    <t>ACTIVO</t>
  </si>
  <si>
    <t>PATRIMONIO NETO Y PASIVO</t>
  </si>
  <si>
    <t>A) ACTIVO NO CORRIENTE</t>
  </si>
  <si>
    <t>A) PATRIMONIO NETO</t>
  </si>
  <si>
    <t xml:space="preserve">     I. Inmovilizado intangible</t>
  </si>
  <si>
    <t>A-1) Fondos Propios</t>
  </si>
  <si>
    <t xml:space="preserve">              1. Desarrollo</t>
  </si>
  <si>
    <t xml:space="preserve">       I. Capital</t>
  </si>
  <si>
    <t xml:space="preserve">              2. Concesiones</t>
  </si>
  <si>
    <t xml:space="preserve">              1. Capital escriturado</t>
  </si>
  <si>
    <t xml:space="preserve">              3. Patentes, licencias, marcas y similares</t>
  </si>
  <si>
    <t xml:space="preserve">              2. (Capital no exigido)</t>
  </si>
  <si>
    <t xml:space="preserve">              4. Aplicaciones informáticas</t>
  </si>
  <si>
    <t xml:space="preserve">      II. Prima de emisión</t>
  </si>
  <si>
    <t xml:space="preserve">              5. Otro inmovilizado intangible</t>
  </si>
  <si>
    <t xml:space="preserve">     III. Reservas</t>
  </si>
  <si>
    <t xml:space="preserve">     II. Inmovilizado material</t>
  </si>
  <si>
    <t xml:space="preserve">             1. Reserva legal</t>
  </si>
  <si>
    <t xml:space="preserve">              1. Terrenos y construcciones</t>
  </si>
  <si>
    <t xml:space="preserve">             2. Otras reservas</t>
  </si>
  <si>
    <t xml:space="preserve">              2. Instalaciones técnicas y otro inmovilizado material</t>
  </si>
  <si>
    <t xml:space="preserve">     IV. Resultados de ejercicios anteriores</t>
  </si>
  <si>
    <t xml:space="preserve">              3. Inmovilizado en curso y anticipos</t>
  </si>
  <si>
    <t xml:space="preserve">            1. Remanente</t>
  </si>
  <si>
    <t xml:space="preserve">     III. Inversiones inmobiliarias</t>
  </si>
  <si>
    <t xml:space="preserve">            2. (Resultados negativos de ejercicios anteriores)</t>
  </si>
  <si>
    <t xml:space="preserve">              1. Terrenos</t>
  </si>
  <si>
    <t xml:space="preserve">     V. Otras aportaciones de socios</t>
  </si>
  <si>
    <t xml:space="preserve">              2. Construcciones</t>
  </si>
  <si>
    <t xml:space="preserve">    VI. Resultado del ejercicio</t>
  </si>
  <si>
    <t xml:space="preserve">     IV. Inversiones financieras a largo plazo</t>
  </si>
  <si>
    <t xml:space="preserve">   VII. (Dividendo a cuenta)</t>
  </si>
  <si>
    <t xml:space="preserve">              1. Instrumentos de patrimonio</t>
  </si>
  <si>
    <t xml:space="preserve">              2. Créditos a terceros</t>
  </si>
  <si>
    <t>A-2) Ajustes por cambios de valor</t>
  </si>
  <si>
    <t xml:space="preserve">              3. Valores representativos de deuda</t>
  </si>
  <si>
    <t xml:space="preserve">     I. Activos financieros disponibles venta</t>
  </si>
  <si>
    <t xml:space="preserve">              4. Derivados</t>
  </si>
  <si>
    <t xml:space="preserve">    II. Operaciones de cobertura</t>
  </si>
  <si>
    <t xml:space="preserve">              5. Inv.financ. en Empresas Municipales, OOAA y Ayto</t>
  </si>
  <si>
    <t xml:space="preserve">   III. Otros</t>
  </si>
  <si>
    <t xml:space="preserve">              6. Otros activos financieros</t>
  </si>
  <si>
    <t xml:space="preserve">      V. Activos por impuesto diferido</t>
  </si>
  <si>
    <t>A-3) Subvenciones, donaciones y legados recibidos</t>
  </si>
  <si>
    <t xml:space="preserve">     I. Subvenciones de capital del Ayuntamiento</t>
  </si>
  <si>
    <t>B) ACTIVO CORRIENTE</t>
  </si>
  <si>
    <t xml:space="preserve">    II. Otras subvenciones de capital</t>
  </si>
  <si>
    <t xml:space="preserve">       I. Activos no corrientes mantenidos para la venta</t>
  </si>
  <si>
    <t xml:space="preserve">   III. Adscripción de bienes</t>
  </si>
  <si>
    <t xml:space="preserve">      II. Existencias</t>
  </si>
  <si>
    <t xml:space="preserve">               1. Comerciales</t>
  </si>
  <si>
    <t>B) PASIVO NO CORRIENTE</t>
  </si>
  <si>
    <t xml:space="preserve">               2. Materias primas y otros aprovisionamientos</t>
  </si>
  <si>
    <t xml:space="preserve">      I. Provisiones a largo plazo</t>
  </si>
  <si>
    <t xml:space="preserve">               3. Productos en curso</t>
  </si>
  <si>
    <t xml:space="preserve">          1. Obligaciones por prestaciones a LP al personal</t>
  </si>
  <si>
    <t xml:space="preserve">               4. Productos terminados</t>
  </si>
  <si>
    <t xml:space="preserve">          2. Actuaciones medioambientales</t>
  </si>
  <si>
    <t xml:space="preserve">               5. Subproductos, residuos y materiales recuperados</t>
  </si>
  <si>
    <t xml:space="preserve">          3. Provisiones por reestructuración</t>
  </si>
  <si>
    <t xml:space="preserve">               6. Anticipos a proveedores</t>
  </si>
  <si>
    <t xml:space="preserve">          4. Otras provisiones (PLEITOS)</t>
  </si>
  <si>
    <t xml:space="preserve">     III. Deudores comerciales y otras cuentas a cobrar</t>
  </si>
  <si>
    <t xml:space="preserve">    II. Deudas a largo plazo</t>
  </si>
  <si>
    <t xml:space="preserve">              1. Clientes por ventas y prestaciones de servicios</t>
  </si>
  <si>
    <t xml:space="preserve">         1. Deudas con entidades de credito</t>
  </si>
  <si>
    <t xml:space="preserve">              2. Ayuntamiento, OOAA, Empr.Municipales, deudores</t>
  </si>
  <si>
    <t xml:space="preserve">         2. Acreedores por arrendamiento financiero</t>
  </si>
  <si>
    <t xml:space="preserve">              3. Deudores varios</t>
  </si>
  <si>
    <t xml:space="preserve">         3. Derivados</t>
  </si>
  <si>
    <t xml:space="preserve">              4. Personal</t>
  </si>
  <si>
    <t xml:space="preserve">         4. Otros pasivos financieros (FIANZAS)</t>
  </si>
  <si>
    <t xml:space="preserve">              5. Activos por impuesto corriente</t>
  </si>
  <si>
    <t xml:space="preserve">   III. Deudas con el Ayto., OOAA, Empr.Munic. a LP</t>
  </si>
  <si>
    <t xml:space="preserve">              6. Otros créditos con las Administraciones Públicas</t>
  </si>
  <si>
    <t xml:space="preserve">   IV. Pasivos por impuesto diferido</t>
  </si>
  <si>
    <t xml:space="preserve">              7. Accionistas (socios) por desembolsos exigidos</t>
  </si>
  <si>
    <t xml:space="preserve">   V. Periodificaciones a largo plazo</t>
  </si>
  <si>
    <t xml:space="preserve">     IV. Inversiones financieras a corto plazo</t>
  </si>
  <si>
    <t>C) PASIVO CORRIENTE</t>
  </si>
  <si>
    <t xml:space="preserve">    I. Pasivos vinculados con a.n.c. mantenidos para vta.</t>
  </si>
  <si>
    <t xml:space="preserve">   II. Provisiones a corto plazo</t>
  </si>
  <si>
    <t xml:space="preserve">  III. Deudas a corto plazo</t>
  </si>
  <si>
    <t xml:space="preserve">      V. Periodificaciones a corto plazo</t>
  </si>
  <si>
    <t xml:space="preserve">     VI. Efectivo y otros activos líquidos equivalentes</t>
  </si>
  <si>
    <t xml:space="preserve">         4. Otros pasivos financieros</t>
  </si>
  <si>
    <t xml:space="preserve">              1. Tesorería</t>
  </si>
  <si>
    <t xml:space="preserve">   IV. Deudas con el Ayto., OOAA, Empr.Munic. a CP</t>
  </si>
  <si>
    <t xml:space="preserve">             2. Otros activos líquidos equivalentes</t>
  </si>
  <si>
    <t xml:space="preserve">    V. Acreedores comerciales y otras cuentas a pagar</t>
  </si>
  <si>
    <t xml:space="preserve">        1. Proveedores</t>
  </si>
  <si>
    <t xml:space="preserve">        2. Ayuntamiento, OOAA y Empr.Munic. proveedores</t>
  </si>
  <si>
    <t xml:space="preserve">        3. Acreedores varios</t>
  </si>
  <si>
    <t xml:space="preserve">        4. Personal (remuneraciones pendientes de pago)</t>
  </si>
  <si>
    <t xml:space="preserve">        5. Pasivos por impuesto corriente</t>
  </si>
  <si>
    <t xml:space="preserve">        6. Otras deudas con las Administraciones Publicas</t>
  </si>
  <si>
    <t xml:space="preserve">        7. Anticipos de clientes</t>
  </si>
  <si>
    <t xml:space="preserve">  VI. Periodificaciones a corto plazo</t>
  </si>
  <si>
    <t>TOTAL ACTIVO (A+B)</t>
  </si>
  <si>
    <t>TOTAL PATRIMONIO NETO Y PASIVO (A+B+C)</t>
  </si>
  <si>
    <t>SOCIEDAD: EMPRESA MUNICIPAL DE LA VIVIENDA Y SUELO DE MADRID S.A.</t>
  </si>
  <si>
    <t>BALANCE DE SITUACIÓN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</si>
</sst>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"/>
  </numFmts>
  <fonts count="10">
    <font>
      <sz val="11"/>
      <color theme="1"/>
      <name val="Aptos Narrow"/>
      <family val="2"/>
      <scheme val="minor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4" fontId="4" fillId="0" borderId="7" xfId="0" applyNumberFormat="1" applyFont="1" applyBorder="1" applyAlignment="1">
      <alignment vertical="center"/>
    </xf>
    <xf numFmtId="4" fontId="4" fillId="0" borderId="10" xfId="0" applyNumberFormat="1" applyFont="1" applyBorder="1" applyAlignment="1">
      <alignment vertical="center"/>
    </xf>
    <xf numFmtId="4" fontId="4" fillId="0" borderId="11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0" fillId="0" borderId="9" xfId="0" applyBorder="1" applyAlignment="1" applyProtection="1">
      <alignment vertical="center"/>
      <protection locked="0"/>
    </xf>
    <xf numFmtId="3" fontId="8" fillId="0" borderId="9" xfId="0" applyNumberFormat="1" applyFont="1" applyBorder="1" applyAlignment="1">
      <alignment vertical="center"/>
    </xf>
    <xf numFmtId="4" fontId="4" fillId="0" borderId="7" xfId="0" applyNumberFormat="1" applyFont="1" applyFill="1" applyBorder="1" applyAlignment="1" applyProtection="1">
      <alignment vertical="center"/>
    </xf>
    <xf numFmtId="0" fontId="2" fillId="2" borderId="22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3" fontId="4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4" fontId="0" fillId="0" borderId="25" xfId="0" applyNumberFormat="1" applyBorder="1" applyAlignment="1" applyProtection="1">
      <alignment vertical="center"/>
      <protection locked="0"/>
    </xf>
    <xf numFmtId="0" fontId="2" fillId="0" borderId="26" xfId="0" applyFont="1" applyBorder="1" applyAlignment="1">
      <alignment vertical="center"/>
    </xf>
    <xf numFmtId="4" fontId="3" fillId="0" borderId="27" xfId="0" applyNumberFormat="1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4" fontId="3" fillId="0" borderId="29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" fontId="4" fillId="0" borderId="23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4" fontId="4" fillId="0" borderId="24" xfId="0" applyNumberFormat="1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4" fontId="4" fillId="0" borderId="33" xfId="0" applyNumberFormat="1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4" fontId="4" fillId="3" borderId="8" xfId="0" applyNumberFormat="1" applyFont="1" applyFill="1" applyBorder="1" applyAlignment="1" applyProtection="1">
      <alignment vertical="center"/>
      <protection locked="0"/>
    </xf>
    <xf numFmtId="4" fontId="4" fillId="3" borderId="7" xfId="0" applyNumberFormat="1" applyFont="1" applyFill="1" applyBorder="1" applyAlignment="1" applyProtection="1">
      <alignment vertical="center"/>
      <protection locked="0"/>
    </xf>
    <xf numFmtId="4" fontId="4" fillId="3" borderId="8" xfId="0" applyNumberFormat="1" applyFont="1" applyFill="1" applyBorder="1" applyAlignment="1">
      <alignment vertical="center"/>
    </xf>
    <xf numFmtId="4" fontId="3" fillId="3" borderId="8" xfId="0" applyNumberFormat="1" applyFont="1" applyFill="1" applyBorder="1" applyAlignment="1">
      <alignment vertical="center"/>
    </xf>
    <xf numFmtId="4" fontId="0" fillId="3" borderId="7" xfId="0" applyNumberFormat="1" applyFill="1" applyBorder="1" applyAlignment="1">
      <alignment vertical="center"/>
    </xf>
    <xf numFmtId="4" fontId="3" fillId="3" borderId="7" xfId="0" applyNumberFormat="1" applyFont="1" applyFill="1" applyBorder="1" applyAlignment="1">
      <alignment vertical="center"/>
    </xf>
    <xf numFmtId="0" fontId="6" fillId="3" borderId="24" xfId="0" applyFont="1" applyFill="1" applyBorder="1" applyAlignment="1" applyProtection="1">
      <alignment vertical="center"/>
      <protection locked="0"/>
    </xf>
    <xf numFmtId="4" fontId="4" fillId="3" borderId="30" xfId="0" applyNumberFormat="1" applyFont="1" applyFill="1" applyBorder="1" applyAlignment="1">
      <alignment vertical="center"/>
    </xf>
    <xf numFmtId="4" fontId="4" fillId="3" borderId="31" xfId="0" applyNumberFormat="1" applyFont="1" applyFill="1" applyBorder="1" applyAlignment="1" applyProtection="1">
      <alignment vertical="center"/>
      <protection locked="0"/>
    </xf>
    <xf numFmtId="4" fontId="4" fillId="3" borderId="24" xfId="0" applyNumberFormat="1" applyFont="1" applyFill="1" applyBorder="1" applyAlignment="1">
      <alignment vertical="center"/>
    </xf>
    <xf numFmtId="4" fontId="4" fillId="3" borderId="24" xfId="0" applyNumberFormat="1" applyFont="1" applyFill="1" applyBorder="1" applyAlignment="1" applyProtection="1">
      <alignment vertical="center"/>
      <protection locked="0"/>
    </xf>
    <xf numFmtId="4" fontId="9" fillId="3" borderId="13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0"/>
  <sheetViews>
    <sheetView tabSelected="1" workbookViewId="0">
      <selection activeCell="B76" sqref="B76"/>
    </sheetView>
  </sheetViews>
  <sheetFormatPr baseColWidth="10" defaultRowHeight="14.25"/>
  <cols>
    <col min="1" max="1" width="60.125" customWidth="1"/>
    <col min="2" max="2" width="23.625" customWidth="1"/>
  </cols>
  <sheetData>
    <row r="1" spans="1:2" ht="3" customHeight="1">
      <c r="A1" s="69"/>
      <c r="B1" s="69"/>
    </row>
    <row r="2" spans="1:2" ht="35.25" customHeight="1">
      <c r="A2" s="72" t="s">
        <v>0</v>
      </c>
      <c r="B2" s="73"/>
    </row>
    <row r="3" spans="1:2" ht="15.75" customHeight="1">
      <c r="A3" s="70"/>
      <c r="B3" s="71"/>
    </row>
    <row r="4" spans="1:2" ht="6.75" customHeight="1">
      <c r="A4" s="70"/>
      <c r="B4" s="71"/>
    </row>
    <row r="5" spans="1:2" ht="15.75" customHeight="1" thickBot="1">
      <c r="A5" s="38" t="s">
        <v>171</v>
      </c>
      <c r="B5" s="39"/>
    </row>
    <row r="6" spans="1:2" ht="15.75">
      <c r="A6" s="40"/>
      <c r="B6" s="19" t="s">
        <v>1</v>
      </c>
    </row>
    <row r="7" spans="1:2" ht="16.5" thickBot="1">
      <c r="A7" s="41"/>
      <c r="B7" s="20">
        <v>45657</v>
      </c>
    </row>
    <row r="8" spans="1:2" ht="16.5" thickTop="1">
      <c r="A8" s="42"/>
      <c r="B8" s="43"/>
    </row>
    <row r="9" spans="1:2" ht="15.75">
      <c r="A9" s="23" t="s">
        <v>2</v>
      </c>
      <c r="B9" s="44"/>
    </row>
    <row r="10" spans="1:2" ht="16.5">
      <c r="A10" s="45" t="s">
        <v>3</v>
      </c>
      <c r="B10" s="18">
        <v>23535176.170000002</v>
      </c>
    </row>
    <row r="11" spans="1:2">
      <c r="A11" s="26" t="s">
        <v>4</v>
      </c>
      <c r="B11" s="3">
        <v>22225773.579999998</v>
      </c>
    </row>
    <row r="12" spans="1:2">
      <c r="A12" s="63" t="s">
        <v>5</v>
      </c>
      <c r="B12" s="58">
        <v>100625.7</v>
      </c>
    </row>
    <row r="13" spans="1:2">
      <c r="A13" s="63" t="s">
        <v>6</v>
      </c>
      <c r="B13" s="58">
        <v>22125147.879999999</v>
      </c>
    </row>
    <row r="14" spans="1:2">
      <c r="A14" s="63" t="s">
        <v>7</v>
      </c>
      <c r="B14" s="58"/>
    </row>
    <row r="15" spans="1:2">
      <c r="A15" s="63" t="s">
        <v>8</v>
      </c>
      <c r="B15" s="58"/>
    </row>
    <row r="16" spans="1:2">
      <c r="A16" s="30" t="s">
        <v>9</v>
      </c>
      <c r="B16" s="48">
        <v>1309402.5900000001</v>
      </c>
    </row>
    <row r="17" spans="1:2">
      <c r="A17" s="63" t="s">
        <v>10</v>
      </c>
      <c r="B17" s="58">
        <v>1054113.8400000001</v>
      </c>
    </row>
    <row r="18" spans="1:2">
      <c r="A18" s="63" t="s">
        <v>11</v>
      </c>
      <c r="B18" s="58">
        <v>233788.75</v>
      </c>
    </row>
    <row r="19" spans="1:2">
      <c r="A19" s="63" t="s">
        <v>12</v>
      </c>
      <c r="B19" s="58">
        <v>21500</v>
      </c>
    </row>
    <row r="20" spans="1:2" ht="16.5">
      <c r="A20" s="45" t="s">
        <v>13</v>
      </c>
      <c r="B20" s="58">
        <v>-105024.69</v>
      </c>
    </row>
    <row r="21" spans="1:2" ht="16.5">
      <c r="A21" s="45" t="s">
        <v>14</v>
      </c>
      <c r="B21" s="58">
        <v>75814380.780000001</v>
      </c>
    </row>
    <row r="22" spans="1:2" ht="16.5">
      <c r="A22" s="46" t="s">
        <v>15</v>
      </c>
      <c r="B22" s="48">
        <v>85549329.25</v>
      </c>
    </row>
    <row r="23" spans="1:2">
      <c r="A23" s="26" t="s">
        <v>16</v>
      </c>
      <c r="B23" s="58">
        <v>-75814380.780000001</v>
      </c>
    </row>
    <row r="24" spans="1:2">
      <c r="A24" s="31" t="s">
        <v>17</v>
      </c>
      <c r="B24" s="58">
        <v>-9807304.9900000002</v>
      </c>
    </row>
    <row r="25" spans="1:2">
      <c r="A25" s="31" t="s">
        <v>18</v>
      </c>
      <c r="B25" s="58"/>
    </row>
    <row r="26" spans="1:2">
      <c r="A26" s="31" t="s">
        <v>19</v>
      </c>
      <c r="B26" s="58"/>
    </row>
    <row r="27" spans="1:2" ht="16.5">
      <c r="A27" s="47" t="s">
        <v>20</v>
      </c>
      <c r="B27" s="48">
        <v>62145583.829999998</v>
      </c>
    </row>
    <row r="28" spans="1:2">
      <c r="A28" s="31" t="s">
        <v>21</v>
      </c>
      <c r="B28" s="58">
        <v>1188025.8</v>
      </c>
    </row>
    <row r="29" spans="1:2">
      <c r="A29" s="31" t="s">
        <v>22</v>
      </c>
      <c r="B29" s="58">
        <v>59601092.57</v>
      </c>
    </row>
    <row r="30" spans="1:2">
      <c r="A30" s="31" t="s">
        <v>23</v>
      </c>
      <c r="B30" s="58">
        <v>1356465.46</v>
      </c>
    </row>
    <row r="31" spans="1:2" ht="16.5">
      <c r="A31" s="47" t="s">
        <v>24</v>
      </c>
      <c r="B31" s="48">
        <v>-19328181.98</v>
      </c>
    </row>
    <row r="32" spans="1:2">
      <c r="A32" s="31" t="s">
        <v>25</v>
      </c>
      <c r="B32" s="58">
        <v>-14606209.810000001</v>
      </c>
    </row>
    <row r="33" spans="1:2">
      <c r="A33" s="31" t="s">
        <v>26</v>
      </c>
      <c r="B33" s="58">
        <v>-4721972.17</v>
      </c>
    </row>
    <row r="34" spans="1:2">
      <c r="A34" s="31" t="s">
        <v>27</v>
      </c>
      <c r="B34" s="58"/>
    </row>
    <row r="35" spans="1:2" ht="16.5">
      <c r="A35" s="47" t="s">
        <v>28</v>
      </c>
      <c r="B35" s="48">
        <v>-29408182.48</v>
      </c>
    </row>
    <row r="36" spans="1:2">
      <c r="A36" s="31" t="s">
        <v>29</v>
      </c>
      <c r="B36" s="58">
        <v>-23169276.77</v>
      </c>
    </row>
    <row r="37" spans="1:2">
      <c r="A37" s="31" t="s">
        <v>30</v>
      </c>
      <c r="B37" s="58">
        <v>-5657980.6699999999</v>
      </c>
    </row>
    <row r="38" spans="1:2">
      <c r="A38" s="31" t="s">
        <v>31</v>
      </c>
      <c r="B38" s="58">
        <v>-580924.84</v>
      </c>
    </row>
    <row r="39" spans="1:2">
      <c r="A39" s="31" t="s">
        <v>32</v>
      </c>
      <c r="B39" s="58">
        <v>-0.2</v>
      </c>
    </row>
    <row r="40" spans="1:2" ht="16.5">
      <c r="A40" s="47" t="s">
        <v>33</v>
      </c>
      <c r="B40" s="48">
        <v>-15076368.98</v>
      </c>
    </row>
    <row r="41" spans="1:2">
      <c r="A41" s="31" t="s">
        <v>34</v>
      </c>
      <c r="B41" s="58">
        <v>-282196.03000000003</v>
      </c>
    </row>
    <row r="42" spans="1:2">
      <c r="A42" s="31" t="s">
        <v>35</v>
      </c>
      <c r="B42" s="58">
        <v>-644563.62</v>
      </c>
    </row>
    <row r="43" spans="1:2">
      <c r="A43" s="31" t="s">
        <v>36</v>
      </c>
      <c r="B43" s="58">
        <v>-14149609.33</v>
      </c>
    </row>
    <row r="44" spans="1:2" ht="16.5">
      <c r="A44" s="47" t="s">
        <v>37</v>
      </c>
      <c r="B44" s="58">
        <v>11934014.49</v>
      </c>
    </row>
    <row r="45" spans="1:2" ht="16.5">
      <c r="A45" s="47" t="s">
        <v>38</v>
      </c>
      <c r="B45" s="58">
        <v>94358.33</v>
      </c>
    </row>
    <row r="46" spans="1:2" ht="16.5">
      <c r="A46" s="47" t="s">
        <v>39</v>
      </c>
      <c r="B46" s="48">
        <v>513795.16</v>
      </c>
    </row>
    <row r="47" spans="1:2">
      <c r="A47" s="31" t="s">
        <v>40</v>
      </c>
      <c r="B47" s="58">
        <v>299446.34999999998</v>
      </c>
    </row>
    <row r="48" spans="1:2">
      <c r="A48" s="31" t="s">
        <v>41</v>
      </c>
      <c r="B48" s="58">
        <v>214318.81</v>
      </c>
    </row>
    <row r="49" spans="1:2" ht="16.5">
      <c r="A49" s="47" t="s">
        <v>42</v>
      </c>
      <c r="B49" s="64">
        <f>SUM(B50:B51)</f>
        <v>0</v>
      </c>
    </row>
    <row r="50" spans="1:2">
      <c r="A50" s="31" t="s">
        <v>43</v>
      </c>
      <c r="B50" s="58"/>
    </row>
    <row r="51" spans="1:2">
      <c r="A51" s="31" t="s">
        <v>44</v>
      </c>
      <c r="B51" s="58"/>
    </row>
    <row r="52" spans="1:2" ht="16.5">
      <c r="A52" s="49" t="s">
        <v>45</v>
      </c>
      <c r="B52" s="50">
        <v>24570221.379999999</v>
      </c>
    </row>
    <row r="53" spans="1:2" ht="16.5">
      <c r="A53" s="51" t="s">
        <v>46</v>
      </c>
      <c r="B53" s="52">
        <v>3942525.45</v>
      </c>
    </row>
    <row r="54" spans="1:2">
      <c r="A54" s="31" t="s">
        <v>47</v>
      </c>
      <c r="B54" s="3">
        <f>SUM(B55:B56)</f>
        <v>0</v>
      </c>
    </row>
    <row r="55" spans="1:2">
      <c r="A55" s="31" t="s">
        <v>48</v>
      </c>
      <c r="B55" s="58"/>
    </row>
    <row r="56" spans="1:2">
      <c r="A56" s="31" t="s">
        <v>49</v>
      </c>
      <c r="B56" s="58"/>
    </row>
    <row r="57" spans="1:2">
      <c r="A57" s="31" t="s">
        <v>50</v>
      </c>
      <c r="B57" s="48">
        <v>3942525.45</v>
      </c>
    </row>
    <row r="58" spans="1:2">
      <c r="A58" s="31" t="s">
        <v>51</v>
      </c>
      <c r="B58" s="58"/>
    </row>
    <row r="59" spans="1:2">
      <c r="A59" s="31" t="s">
        <v>52</v>
      </c>
      <c r="B59" s="58">
        <v>3942525.45</v>
      </c>
    </row>
    <row r="60" spans="1:2">
      <c r="A60" s="31" t="s">
        <v>53</v>
      </c>
      <c r="B60" s="65"/>
    </row>
    <row r="61" spans="1:2" ht="16.5">
      <c r="A61" s="47" t="s">
        <v>54</v>
      </c>
      <c r="B61" s="66">
        <f>SUM(B62:B64)</f>
        <v>-7707.33</v>
      </c>
    </row>
    <row r="62" spans="1:2">
      <c r="A62" s="31" t="s">
        <v>55</v>
      </c>
      <c r="B62" s="58"/>
    </row>
    <row r="63" spans="1:2">
      <c r="A63" s="31" t="s">
        <v>56</v>
      </c>
      <c r="B63" s="58">
        <v>-7707.33</v>
      </c>
    </row>
    <row r="64" spans="1:2">
      <c r="A64" s="31" t="s">
        <v>57</v>
      </c>
      <c r="B64" s="58"/>
    </row>
    <row r="65" spans="1:2" ht="16.5">
      <c r="A65" s="47" t="s">
        <v>58</v>
      </c>
      <c r="B65" s="66">
        <f>SUM(B66:B67)</f>
        <v>0</v>
      </c>
    </row>
    <row r="66" spans="1:2">
      <c r="A66" s="31" t="s">
        <v>59</v>
      </c>
      <c r="B66" s="58"/>
    </row>
    <row r="67" spans="1:2">
      <c r="A67" s="31" t="s">
        <v>60</v>
      </c>
      <c r="B67" s="58"/>
    </row>
    <row r="68" spans="1:2" ht="16.5">
      <c r="A68" s="47" t="s">
        <v>61</v>
      </c>
      <c r="B68" s="58"/>
    </row>
    <row r="69" spans="1:2" ht="16.5">
      <c r="A69" s="47" t="s">
        <v>62</v>
      </c>
      <c r="B69" s="48">
        <f>SUM(B70:B71)</f>
        <v>0</v>
      </c>
    </row>
    <row r="70" spans="1:2">
      <c r="A70" s="31" t="s">
        <v>40</v>
      </c>
      <c r="B70" s="58"/>
    </row>
    <row r="71" spans="1:2">
      <c r="A71" s="31" t="s">
        <v>63</v>
      </c>
      <c r="B71" s="67"/>
    </row>
    <row r="72" spans="1:2" ht="16.5">
      <c r="A72" s="53" t="s">
        <v>64</v>
      </c>
      <c r="B72" s="68">
        <f>B53+B61+B65+B68+B69</f>
        <v>3934818.12</v>
      </c>
    </row>
    <row r="73" spans="1:2" ht="16.5">
      <c r="A73" s="53" t="s">
        <v>65</v>
      </c>
      <c r="B73" s="68">
        <f>B52+B72</f>
        <v>28505039.5</v>
      </c>
    </row>
    <row r="74" spans="1:2" ht="16.5">
      <c r="A74" s="47" t="s">
        <v>66</v>
      </c>
      <c r="B74" s="67">
        <v>-411317.64</v>
      </c>
    </row>
    <row r="75" spans="1:2" ht="16.5">
      <c r="A75" s="53" t="s">
        <v>67</v>
      </c>
      <c r="B75" s="68">
        <f>B73+B74</f>
        <v>28093721.859999999</v>
      </c>
    </row>
    <row r="76" spans="1:2" ht="16.5">
      <c r="A76" s="28"/>
      <c r="B76" s="66"/>
    </row>
    <row r="77" spans="1:2" ht="15.75">
      <c r="A77" s="38" t="s">
        <v>68</v>
      </c>
      <c r="B77" s="48"/>
    </row>
    <row r="78" spans="1:2" ht="16.5">
      <c r="A78" s="47" t="s">
        <v>69</v>
      </c>
      <c r="B78" s="58"/>
    </row>
    <row r="79" spans="1:2" ht="17.25" thickBot="1">
      <c r="A79" s="47"/>
      <c r="B79" s="54"/>
    </row>
    <row r="80" spans="1:2" ht="18.75" thickTop="1">
      <c r="A80" s="55" t="s">
        <v>70</v>
      </c>
      <c r="B80" s="56">
        <f>B75+B78</f>
        <v>28093721.859999999</v>
      </c>
    </row>
  </sheetData>
  <mergeCells count="4">
    <mergeCell ref="A1:B1"/>
    <mergeCell ref="A3:B3"/>
    <mergeCell ref="A4:B4"/>
    <mergeCell ref="A2:B2"/>
  </mergeCells>
  <conditionalFormatting sqref="B12:B15 B17:B19 B44:B45 B50 B55:B56 B58 B60">
    <cfRule type="cellIs" dxfId="5" priority="43" stopIfTrue="1" operator="lessThan">
      <formula>0</formula>
    </cfRule>
  </conditionalFormatting>
  <conditionalFormatting sqref="B25:B26">
    <cfRule type="cellIs" dxfId="4" priority="33" stopIfTrue="1" operator="greaterThan">
      <formula>0</formula>
    </cfRule>
  </conditionalFormatting>
  <conditionalFormatting sqref="B32:B33">
    <cfRule type="cellIs" dxfId="3" priority="9" stopIfTrue="1" operator="greaterThan">
      <formula>0</formula>
    </cfRule>
  </conditionalFormatting>
  <conditionalFormatting sqref="B36:B39">
    <cfRule type="cellIs" dxfId="2" priority="2" stopIfTrue="1" operator="greaterThan">
      <formula>0</formula>
    </cfRule>
  </conditionalFormatting>
  <conditionalFormatting sqref="B41:B43">
    <cfRule type="cellIs" dxfId="1" priority="1" stopIfTrue="1" operator="greaterThan">
      <formula>0</formula>
    </cfRule>
  </conditionalFormatting>
  <conditionalFormatting sqref="B51 B62 B64">
    <cfRule type="cellIs" dxfId="0" priority="44" stopIfTrue="1" operator="greaterThan">
      <formula>0</formula>
    </cfRule>
  </conditionalFormatting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F16" sqref="F16"/>
    </sheetView>
  </sheetViews>
  <sheetFormatPr baseColWidth="10" defaultRowHeight="14.25"/>
  <cols>
    <col min="1" max="1" width="58" customWidth="1"/>
    <col min="2" max="2" width="23.625" customWidth="1"/>
    <col min="3" max="3" width="45.75" customWidth="1"/>
    <col min="4" max="4" width="19.5" customWidth="1"/>
    <col min="5" max="6" width="25.875" customWidth="1"/>
  </cols>
  <sheetData>
    <row r="1" spans="1:4">
      <c r="A1" s="78"/>
      <c r="B1" s="79"/>
      <c r="C1" s="79"/>
      <c r="D1" s="80"/>
    </row>
    <row r="2" spans="1:4" ht="32.25" customHeight="1">
      <c r="A2" s="81" t="s">
        <v>172</v>
      </c>
      <c r="B2" s="82"/>
      <c r="C2" s="82"/>
      <c r="D2" s="83"/>
    </row>
    <row r="3" spans="1:4" ht="28.5" customHeight="1" thickBot="1">
      <c r="A3" s="84" t="s">
        <v>171</v>
      </c>
      <c r="B3" s="85"/>
      <c r="C3" s="85"/>
      <c r="D3" s="86"/>
    </row>
    <row r="4" spans="1:4" ht="15.75">
      <c r="A4" s="74" t="s">
        <v>71</v>
      </c>
      <c r="B4" s="1" t="s">
        <v>1</v>
      </c>
      <c r="C4" s="76" t="s">
        <v>72</v>
      </c>
      <c r="D4" s="19" t="str">
        <f>B4</f>
        <v>CIERRE</v>
      </c>
    </row>
    <row r="5" spans="1:4" ht="16.5" thickBot="1">
      <c r="A5" s="75"/>
      <c r="B5" s="2">
        <v>45657</v>
      </c>
      <c r="C5" s="77"/>
      <c r="D5" s="20">
        <f>B5</f>
        <v>45657</v>
      </c>
    </row>
    <row r="6" spans="1:4" ht="15" thickTop="1">
      <c r="A6" s="21"/>
      <c r="B6" s="7"/>
      <c r="C6" s="8"/>
      <c r="D6" s="22"/>
    </row>
    <row r="7" spans="1:4" ht="15.75">
      <c r="A7" s="23" t="s">
        <v>73</v>
      </c>
      <c r="B7" s="9">
        <v>1100465174.6300001</v>
      </c>
      <c r="C7" s="10" t="s">
        <v>74</v>
      </c>
      <c r="D7" s="24">
        <v>1369147260.1800001</v>
      </c>
    </row>
    <row r="8" spans="1:4" ht="16.5">
      <c r="A8" s="25" t="s">
        <v>75</v>
      </c>
      <c r="B8" s="3">
        <v>604133.37</v>
      </c>
      <c r="C8" s="11" t="s">
        <v>76</v>
      </c>
      <c r="D8" s="3">
        <v>329200163.83999997</v>
      </c>
    </row>
    <row r="9" spans="1:4" ht="16.5">
      <c r="A9" s="26" t="s">
        <v>77</v>
      </c>
      <c r="B9" s="57"/>
      <c r="C9" s="12" t="s">
        <v>78</v>
      </c>
      <c r="D9" s="3">
        <v>147030142.5</v>
      </c>
    </row>
    <row r="10" spans="1:4">
      <c r="A10" s="26" t="s">
        <v>79</v>
      </c>
      <c r="B10" s="57"/>
      <c r="C10" s="13" t="s">
        <v>80</v>
      </c>
      <c r="D10" s="48">
        <v>147030142.5</v>
      </c>
    </row>
    <row r="11" spans="1:4">
      <c r="A11" s="26" t="s">
        <v>81</v>
      </c>
      <c r="B11" s="57"/>
      <c r="C11" s="13" t="s">
        <v>82</v>
      </c>
      <c r="D11" s="58"/>
    </row>
    <row r="12" spans="1:4" ht="16.5">
      <c r="A12" s="26" t="s">
        <v>83</v>
      </c>
      <c r="B12" s="58">
        <v>604133.37</v>
      </c>
      <c r="C12" s="12" t="s">
        <v>84</v>
      </c>
      <c r="D12" s="58"/>
    </row>
    <row r="13" spans="1:4" ht="16.5">
      <c r="A13" s="26" t="s">
        <v>85</v>
      </c>
      <c r="B13" s="58"/>
      <c r="C13" s="12" t="s">
        <v>86</v>
      </c>
      <c r="D13" s="48">
        <v>91876866.75</v>
      </c>
    </row>
    <row r="14" spans="1:4" ht="16.5">
      <c r="A14" s="25" t="s">
        <v>87</v>
      </c>
      <c r="B14" s="59">
        <v>25141557.780000001</v>
      </c>
      <c r="C14" s="13" t="s">
        <v>88</v>
      </c>
      <c r="D14" s="58">
        <v>21637428.27</v>
      </c>
    </row>
    <row r="15" spans="1:4">
      <c r="A15" s="26" t="s">
        <v>89</v>
      </c>
      <c r="B15" s="58">
        <v>20410277.809999999</v>
      </c>
      <c r="C15" s="14" t="s">
        <v>90</v>
      </c>
      <c r="D15" s="58">
        <v>70239438.480000004</v>
      </c>
    </row>
    <row r="16" spans="1:4" ht="16.5">
      <c r="A16" s="26" t="s">
        <v>91</v>
      </c>
      <c r="B16" s="58">
        <v>2544403.23</v>
      </c>
      <c r="C16" s="12" t="s">
        <v>92</v>
      </c>
      <c r="D16" s="48">
        <f>SUM(D17:D18)</f>
        <v>0</v>
      </c>
    </row>
    <row r="17" spans="1:4">
      <c r="A17" s="26" t="s">
        <v>93</v>
      </c>
      <c r="B17" s="58">
        <v>2186876.7400000002</v>
      </c>
      <c r="C17" s="14" t="s">
        <v>94</v>
      </c>
      <c r="D17" s="58"/>
    </row>
    <row r="18" spans="1:4" ht="16.5">
      <c r="A18" s="25" t="s">
        <v>95</v>
      </c>
      <c r="B18" s="48">
        <v>1065354677.02</v>
      </c>
      <c r="C18" s="13" t="s">
        <v>96</v>
      </c>
      <c r="D18" s="58"/>
    </row>
    <row r="19" spans="1:4" ht="16.5">
      <c r="A19" s="26" t="s">
        <v>97</v>
      </c>
      <c r="B19" s="58">
        <v>350972068.94</v>
      </c>
      <c r="C19" s="15" t="s">
        <v>98</v>
      </c>
      <c r="D19" s="58">
        <v>62199432.729999997</v>
      </c>
    </row>
    <row r="20" spans="1:4" ht="16.5">
      <c r="A20" s="26" t="s">
        <v>99</v>
      </c>
      <c r="B20" s="58">
        <v>714382608.08000004</v>
      </c>
      <c r="C20" s="12" t="s">
        <v>100</v>
      </c>
      <c r="D20" s="58">
        <v>28093721.859999999</v>
      </c>
    </row>
    <row r="21" spans="1:4" ht="16.5">
      <c r="A21" s="25" t="s">
        <v>101</v>
      </c>
      <c r="B21" s="59">
        <v>9348987.0600000005</v>
      </c>
      <c r="C21" s="12" t="s">
        <v>102</v>
      </c>
      <c r="D21" s="58"/>
    </row>
    <row r="22" spans="1:4">
      <c r="A22" s="26" t="s">
        <v>103</v>
      </c>
      <c r="B22" s="58"/>
      <c r="C22" s="8"/>
      <c r="D22" s="48"/>
    </row>
    <row r="23" spans="1:4" ht="15.75">
      <c r="A23" s="26" t="s">
        <v>104</v>
      </c>
      <c r="B23" s="58">
        <v>4135830.45</v>
      </c>
      <c r="C23" s="11" t="s">
        <v>105</v>
      </c>
      <c r="D23" s="48">
        <f>SUM(D24:D26)</f>
        <v>0</v>
      </c>
    </row>
    <row r="24" spans="1:4" ht="16.5">
      <c r="A24" s="26" t="s">
        <v>106</v>
      </c>
      <c r="B24" s="58"/>
      <c r="C24" s="15" t="s">
        <v>107</v>
      </c>
      <c r="D24" s="58"/>
    </row>
    <row r="25" spans="1:4" ht="16.5">
      <c r="A25" s="26" t="s">
        <v>108</v>
      </c>
      <c r="B25" s="58"/>
      <c r="C25" s="15" t="s">
        <v>109</v>
      </c>
      <c r="D25" s="58"/>
    </row>
    <row r="26" spans="1:4" ht="16.5">
      <c r="A26" s="26" t="s">
        <v>110</v>
      </c>
      <c r="B26" s="58"/>
      <c r="C26" s="12" t="s">
        <v>111</v>
      </c>
      <c r="D26" s="58"/>
    </row>
    <row r="27" spans="1:4">
      <c r="A27" s="26" t="s">
        <v>112</v>
      </c>
      <c r="B27" s="58">
        <v>5213156.6100000003</v>
      </c>
      <c r="C27" s="8"/>
      <c r="D27" s="48"/>
    </row>
    <row r="28" spans="1:4" ht="16.5">
      <c r="A28" s="25" t="s">
        <v>113</v>
      </c>
      <c r="B28" s="58">
        <v>15819.4</v>
      </c>
      <c r="C28" s="11" t="s">
        <v>114</v>
      </c>
      <c r="D28" s="48">
        <v>1039947096.34</v>
      </c>
    </row>
    <row r="29" spans="1:4" ht="16.5">
      <c r="A29" s="27"/>
      <c r="B29" s="59"/>
      <c r="C29" s="15" t="s">
        <v>115</v>
      </c>
      <c r="D29" s="58">
        <v>752807997.86000001</v>
      </c>
    </row>
    <row r="30" spans="1:4" ht="16.5">
      <c r="A30" s="23" t="s">
        <v>116</v>
      </c>
      <c r="B30" s="60">
        <v>349030488.25</v>
      </c>
      <c r="C30" s="15" t="s">
        <v>117</v>
      </c>
      <c r="D30" s="58">
        <v>19937248.210000001</v>
      </c>
    </row>
    <row r="31" spans="1:4" ht="16.5">
      <c r="A31" s="25" t="s">
        <v>118</v>
      </c>
      <c r="B31" s="57"/>
      <c r="C31" s="12" t="s">
        <v>119</v>
      </c>
      <c r="D31" s="58">
        <v>267201850.27000001</v>
      </c>
    </row>
    <row r="32" spans="1:4" ht="16.5">
      <c r="A32" s="28" t="s">
        <v>120</v>
      </c>
      <c r="B32" s="59">
        <v>14590354.279999999</v>
      </c>
      <c r="C32" s="16"/>
      <c r="D32" s="61"/>
    </row>
    <row r="33" spans="1:4" ht="15.75">
      <c r="A33" s="26" t="s">
        <v>121</v>
      </c>
      <c r="B33" s="57"/>
      <c r="C33" s="10" t="s">
        <v>122</v>
      </c>
      <c r="D33" s="62">
        <v>12583652.609999999</v>
      </c>
    </row>
    <row r="34" spans="1:4" ht="16.5">
      <c r="A34" s="26" t="s">
        <v>123</v>
      </c>
      <c r="B34" s="58">
        <v>14590354.279999999</v>
      </c>
      <c r="C34" s="12" t="s">
        <v>124</v>
      </c>
      <c r="D34" s="48">
        <v>2732728.41</v>
      </c>
    </row>
    <row r="35" spans="1:4">
      <c r="A35" s="26" t="s">
        <v>125</v>
      </c>
      <c r="B35" s="58"/>
      <c r="C35" s="13" t="s">
        <v>126</v>
      </c>
      <c r="D35" s="58"/>
    </row>
    <row r="36" spans="1:4">
      <c r="A36" s="26" t="s">
        <v>127</v>
      </c>
      <c r="B36" s="58"/>
      <c r="C36" s="13" t="s">
        <v>128</v>
      </c>
      <c r="D36" s="58"/>
    </row>
    <row r="37" spans="1:4">
      <c r="A37" s="26" t="s">
        <v>129</v>
      </c>
      <c r="B37" s="57"/>
      <c r="C37" s="13" t="s">
        <v>130</v>
      </c>
      <c r="D37" s="58"/>
    </row>
    <row r="38" spans="1:4">
      <c r="A38" s="26" t="s">
        <v>131</v>
      </c>
      <c r="B38" s="58"/>
      <c r="C38" s="13" t="s">
        <v>132</v>
      </c>
      <c r="D38" s="58">
        <v>2732728.41</v>
      </c>
    </row>
    <row r="39" spans="1:4" ht="16.5">
      <c r="A39" s="28" t="s">
        <v>133</v>
      </c>
      <c r="B39" s="48">
        <v>177707238.59999999</v>
      </c>
      <c r="C39" s="12" t="s">
        <v>134</v>
      </c>
      <c r="D39" s="48">
        <v>7294364.54</v>
      </c>
    </row>
    <row r="40" spans="1:4">
      <c r="A40" s="29" t="s">
        <v>135</v>
      </c>
      <c r="B40" s="58">
        <v>11959535.699999999</v>
      </c>
      <c r="C40" s="13" t="s">
        <v>136</v>
      </c>
      <c r="D40" s="58"/>
    </row>
    <row r="41" spans="1:4">
      <c r="A41" s="29" t="s">
        <v>137</v>
      </c>
      <c r="B41" s="58">
        <v>163003209.12</v>
      </c>
      <c r="C41" s="13" t="s">
        <v>138</v>
      </c>
      <c r="D41" s="58">
        <v>4060437.78</v>
      </c>
    </row>
    <row r="42" spans="1:4">
      <c r="A42" s="29" t="s">
        <v>139</v>
      </c>
      <c r="B42" s="58">
        <v>2126408.98</v>
      </c>
      <c r="C42" s="13" t="s">
        <v>140</v>
      </c>
      <c r="D42" s="58"/>
    </row>
    <row r="43" spans="1:4">
      <c r="A43" s="30" t="s">
        <v>141</v>
      </c>
      <c r="B43" s="58">
        <v>51284.13</v>
      </c>
      <c r="C43" s="13" t="s">
        <v>142</v>
      </c>
      <c r="D43" s="58">
        <v>3233926.76</v>
      </c>
    </row>
    <row r="44" spans="1:4" ht="16.5">
      <c r="A44" s="30" t="s">
        <v>143</v>
      </c>
      <c r="B44" s="58">
        <v>566800.67000000004</v>
      </c>
      <c r="C44" s="12" t="s">
        <v>144</v>
      </c>
      <c r="D44" s="48"/>
    </row>
    <row r="45" spans="1:4" ht="16.5">
      <c r="A45" s="26" t="s">
        <v>145</v>
      </c>
      <c r="B45" s="58"/>
      <c r="C45" s="12" t="s">
        <v>146</v>
      </c>
      <c r="D45" s="58">
        <v>2556559.66</v>
      </c>
    </row>
    <row r="46" spans="1:4" ht="16.5">
      <c r="A46" s="31" t="s">
        <v>147</v>
      </c>
      <c r="B46" s="58"/>
      <c r="C46" s="12" t="s">
        <v>148</v>
      </c>
      <c r="D46" s="58"/>
    </row>
    <row r="47" spans="1:4" ht="16.5">
      <c r="A47" s="28" t="s">
        <v>149</v>
      </c>
      <c r="B47" s="59">
        <v>140035.82</v>
      </c>
      <c r="C47" s="17"/>
      <c r="D47" s="48"/>
    </row>
    <row r="48" spans="1:4" ht="15.75">
      <c r="A48" s="26" t="s">
        <v>103</v>
      </c>
      <c r="B48" s="57"/>
      <c r="C48" s="6" t="s">
        <v>150</v>
      </c>
      <c r="D48" s="62">
        <v>67764750.090000004</v>
      </c>
    </row>
    <row r="49" spans="1:4" ht="16.5">
      <c r="A49" s="26" t="s">
        <v>104</v>
      </c>
      <c r="B49" s="57"/>
      <c r="C49" s="12" t="s">
        <v>151</v>
      </c>
      <c r="D49" s="58"/>
    </row>
    <row r="50" spans="1:4" ht="16.5">
      <c r="A50" s="26" t="s">
        <v>106</v>
      </c>
      <c r="B50" s="57"/>
      <c r="C50" s="12" t="s">
        <v>152</v>
      </c>
      <c r="D50" s="58"/>
    </row>
    <row r="51" spans="1:4" ht="16.5">
      <c r="A51" s="26" t="s">
        <v>108</v>
      </c>
      <c r="B51" s="57"/>
      <c r="C51" s="12" t="s">
        <v>153</v>
      </c>
      <c r="D51" s="48">
        <v>697434.92</v>
      </c>
    </row>
    <row r="52" spans="1:4">
      <c r="A52" s="26" t="s">
        <v>110</v>
      </c>
      <c r="B52" s="57">
        <v>140035.82</v>
      </c>
      <c r="C52" s="13" t="s">
        <v>136</v>
      </c>
      <c r="D52" s="58"/>
    </row>
    <row r="53" spans="1:4">
      <c r="A53" s="26" t="s">
        <v>112</v>
      </c>
      <c r="B53" s="57"/>
      <c r="C53" s="13" t="s">
        <v>138</v>
      </c>
      <c r="D53" s="48">
        <v>697434.92</v>
      </c>
    </row>
    <row r="54" spans="1:4" ht="16.5">
      <c r="A54" s="28" t="s">
        <v>154</v>
      </c>
      <c r="B54" s="57">
        <v>5438627.4900000002</v>
      </c>
      <c r="C54" s="13" t="s">
        <v>140</v>
      </c>
      <c r="D54" s="58"/>
    </row>
    <row r="55" spans="1:4" ht="16.5">
      <c r="A55" s="28" t="s">
        <v>155</v>
      </c>
      <c r="B55" s="59">
        <f>SUM(B56:B57)</f>
        <v>151154232.06</v>
      </c>
      <c r="C55" s="13" t="s">
        <v>156</v>
      </c>
      <c r="D55" s="58"/>
    </row>
    <row r="56" spans="1:4" ht="16.5">
      <c r="A56" s="31" t="s">
        <v>157</v>
      </c>
      <c r="B56" s="57">
        <v>151154232.06</v>
      </c>
      <c r="C56" s="12" t="s">
        <v>158</v>
      </c>
      <c r="D56" s="58">
        <v>58392.46</v>
      </c>
    </row>
    <row r="57" spans="1:4" ht="16.5">
      <c r="A57" s="31" t="s">
        <v>159</v>
      </c>
      <c r="B57" s="57"/>
      <c r="C57" s="12" t="s">
        <v>160</v>
      </c>
      <c r="D57" s="48">
        <v>47416764.850000001</v>
      </c>
    </row>
    <row r="58" spans="1:4">
      <c r="A58" s="32"/>
      <c r="B58" s="4"/>
      <c r="C58" s="13" t="s">
        <v>161</v>
      </c>
      <c r="D58" s="58">
        <v>21153973.890000001</v>
      </c>
    </row>
    <row r="59" spans="1:4">
      <c r="A59" s="32"/>
      <c r="B59" s="5"/>
      <c r="C59" s="13" t="s">
        <v>162</v>
      </c>
      <c r="D59" s="58"/>
    </row>
    <row r="60" spans="1:4">
      <c r="A60" s="32"/>
      <c r="B60" s="5"/>
      <c r="C60" s="13" t="s">
        <v>163</v>
      </c>
      <c r="D60" s="58">
        <v>24023166.399999999</v>
      </c>
    </row>
    <row r="61" spans="1:4">
      <c r="A61" s="32"/>
      <c r="B61" s="5"/>
      <c r="C61" s="13" t="s">
        <v>164</v>
      </c>
      <c r="D61" s="58">
        <v>303133.28000000003</v>
      </c>
    </row>
    <row r="62" spans="1:4">
      <c r="A62" s="32"/>
      <c r="B62" s="5"/>
      <c r="C62" s="13" t="s">
        <v>165</v>
      </c>
      <c r="D62" s="58"/>
    </row>
    <row r="63" spans="1:4">
      <c r="A63" s="32"/>
      <c r="B63" s="5"/>
      <c r="C63" s="13" t="s">
        <v>166</v>
      </c>
      <c r="D63" s="58">
        <v>1935898.72</v>
      </c>
    </row>
    <row r="64" spans="1:4">
      <c r="A64" s="32"/>
      <c r="B64" s="5"/>
      <c r="C64" s="13" t="s">
        <v>167</v>
      </c>
      <c r="D64" s="58">
        <v>592.55999999999995</v>
      </c>
    </row>
    <row r="65" spans="1:4" ht="16.5">
      <c r="A65" s="32"/>
      <c r="B65" s="5"/>
      <c r="C65" s="12" t="s">
        <v>168</v>
      </c>
      <c r="D65" s="58">
        <v>19592157.859999999</v>
      </c>
    </row>
    <row r="66" spans="1:4" ht="15" thickBot="1">
      <c r="A66" s="32"/>
      <c r="B66" s="5"/>
      <c r="C66" s="16"/>
      <c r="D66" s="33"/>
    </row>
    <row r="67" spans="1:4" ht="15.75">
      <c r="A67" s="34" t="s">
        <v>169</v>
      </c>
      <c r="B67" s="35">
        <f>B7+B30</f>
        <v>1449495662.8800001</v>
      </c>
      <c r="C67" s="36" t="s">
        <v>170</v>
      </c>
      <c r="D67" s="37">
        <f>D7+D33+D48</f>
        <v>1449495662.8799999</v>
      </c>
    </row>
  </sheetData>
  <mergeCells count="5">
    <mergeCell ref="A4:A5"/>
    <mergeCell ref="C4:C5"/>
    <mergeCell ref="A1:D1"/>
    <mergeCell ref="A2:D2"/>
    <mergeCell ref="A3:D3"/>
  </mergeCells>
  <pageMargins left="0.7" right="0.7" top="0.75" bottom="0.75" header="0.3" footer="0.3"/>
  <pageSetup paperSize="9" orientation="portrait" horizontalDpi="300" verticalDpi="0" copies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D14AE80-7A03-46BC-A49D-D3142550CE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B67CD0-9442-4F32-B3BB-37148BF0CB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FED5E-5333-4F34-BC4E-F808CD65DA48}">
  <ds:schemaRefs>
    <ds:schemaRef ds:uri="http://purl.org/dc/elements/1.1/"/>
    <ds:schemaRef ds:uri="e4b73361-b4d4-4302-9756-11c2890942ab"/>
    <ds:schemaRef ds:uri="http://schemas.microsoft.com/sharepoint/v3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PYG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2025-03-04T08:08:13Z</dcterms:created>
  <dcterms:modified xsi:type="dcterms:W3CDTF">2025-03-04T08:08:29Z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