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balance" sheetId="1" r:id="rId1"/>
    <sheet name="py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2" l="1"/>
  <c r="C85" i="2"/>
  <c r="C90" i="2" s="1"/>
  <c r="C63" i="2"/>
  <c r="C59" i="2"/>
  <c r="C71" i="2" s="1"/>
  <c r="C55" i="2"/>
  <c r="C51" i="2"/>
  <c r="C45" i="2"/>
  <c r="C41" i="2"/>
  <c r="C40" i="2" s="1"/>
  <c r="C34" i="2"/>
  <c r="C28" i="2"/>
  <c r="C24" i="2"/>
  <c r="C21" i="2"/>
  <c r="C16" i="2"/>
  <c r="C58" i="2" s="1"/>
  <c r="C72" i="2" s="1"/>
  <c r="C74" i="2" s="1"/>
  <c r="C77" i="2" s="1"/>
  <c r="C82" i="2" s="1"/>
  <c r="C98" i="2" s="1"/>
</calcChain>
</file>

<file path=xl/sharedStrings.xml><?xml version="1.0" encoding="utf-8"?>
<sst xmlns="http://schemas.openxmlformats.org/spreadsheetml/2006/main" count="181" uniqueCount="165">
  <si>
    <t>LIQUIDACIÓN DE LOS PRESUPUESTOS DE LAS ENTIDADES LOCALES PARA 2022</t>
  </si>
  <si>
    <t xml:space="preserve">    F.1.2.1 - BALANCE (Modelo Ordinario)</t>
  </si>
  <si>
    <t>Entidad: EMPRESA DE LA VIVIENDA Y SUELO DE MADRID, S.A.</t>
  </si>
  <si>
    <t>(Importes en €)</t>
  </si>
  <si>
    <t>Información referida al período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</si>
  <si>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</si>
  <si>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</si>
  <si>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</si>
  <si>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</si>
  <si>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</si>
  <si>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</si>
  <si>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</si>
  <si>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</si>
  <si>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</si>
  <si>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</si>
  <si>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</si>
  <si>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r>
      <t>Terrenos</t>
    </r>
    <r>
      <rPr>
        <sz val="7"/>
        <rFont val="Arial"/>
        <family val="2"/>
      </rPr>
      <t/>
    </r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</si>
  <si>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</si>
  <si>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</si>
  <si>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</si>
  <si>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</si>
  <si>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</si>
  <si>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</si>
  <si>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</si>
  <si>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</si>
  <si>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</si>
  <si>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</si>
  <si>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</si>
  <si>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</si>
  <si>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</si>
  <si>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</si>
  <si>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</si>
  <si>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</si>
  <si>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</si>
  <si>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</si>
  <si>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</si>
  <si>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</si>
  <si>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</si>
  <si>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</si>
  <si>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</si>
  <si>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</si>
  <si>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</si>
  <si>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</si>
  <si>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</si>
  <si>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</si>
  <si>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</si>
  <si>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</si>
  <si>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</si>
  <si>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</si>
  <si>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</si>
  <si>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</si>
  <si>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</si>
  <si>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</si>
  <si>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</si>
  <si>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</si>
  <si>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</si>
  <si>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</si>
  <si>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</si>
  <si>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</si>
  <si>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</si>
  <si>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</si>
  <si>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</si>
  <si>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</si>
  <si>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</si>
  <si>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</si>
  <si>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</si>
  <si>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</si>
  <si>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Deudas con características especiales a l/p</t>
  </si>
  <si>
    <t>C) PASIVO CORRIENTE</t>
  </si>
  <si>
    <t>I. Pasivos vinculados con activos no corrientes mantenidos para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</si>
  <si>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</si>
  <si>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</si>
  <si>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</si>
  <si>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</si>
  <si>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</si>
  <si>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</si>
  <si>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r>
      <t>Proveedores</t>
    </r>
    <r>
      <rPr>
        <sz val="7"/>
        <rFont val="Arial"/>
        <family val="2"/>
      </rPr>
      <t/>
    </r>
  </si>
  <si>
    <t>Otros acreedores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</si>
  <si>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</si>
  <si>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</si>
  <si>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</si>
  <si>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Los datos que constan en el presente cuestionario son fiel reflejo de la información contenida en las Cuentas Anuales formuladas</t>
  </si>
  <si>
    <t>F.1.2.2 - CUENTA DE PÉRDIDAS Y GANANCIAS (Modelo Ordinario)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</si>
  <si>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</si>
  <si>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</si>
  <si>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</si>
  <si>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</si>
  <si>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</si>
  <si>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</si>
  <si>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</si>
  <si>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</si>
  <si>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</si>
  <si>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</si>
  <si>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</si>
  <si>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</si>
  <si>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</si>
  <si>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</si>
  <si>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</si>
  <si>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</si>
  <si>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</si>
  <si>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</si>
  <si>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</si>
  <si>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</si>
  <si>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</si>
  <si>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e) Gastos por emisión de gases de efecto invernadero.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</si>
  <si>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</si>
  <si>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</si>
  <si>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</si>
  <si>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</si>
  <si>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</si>
  <si>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</si>
  <si>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del inmovilizado</t>
  </si>
  <si>
    <t>Del inmovilizado intangible</t>
  </si>
  <si>
    <t>Del inmovilizado material</t>
  </si>
  <si>
    <t>De las inversiones financieras</t>
  </si>
  <si>
    <t>12. Diferencia negativa de combinaciones de negocio</t>
  </si>
  <si>
    <t>12.a Subv. concedidas y transfer. realizadas por la entidad</t>
  </si>
  <si>
    <t>- Al sector público local de carácter administrativo</t>
  </si>
  <si>
    <t>- Al sector público local de carácter empresarial o funcional</t>
  </si>
  <si>
    <t>- A otros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</si>
  <si>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</si>
  <si>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</si>
  <si>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</si>
  <si>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</si>
  <si>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</si>
  <si>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</si>
  <si>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</si>
  <si>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</si>
  <si>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</si>
  <si>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</si>
  <si>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</si>
  <si>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</si>
  <si>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</si>
  <si>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</si>
  <si>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</si>
  <si>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</si>
  <si>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</si>
  <si>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</si>
  <si>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</si>
  <si>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t>A.4) RESULTADO EJERC. PROCEDENTE OPERACIONES CONTINUADAS (A.3+20)</t>
  </si>
  <si>
    <t>B) OPERACIONES INTERRUMPIDAS</t>
  </si>
  <si>
    <t>21. Resultado ejerc. procedente operaciones interrumpidas neto de impuestos</t>
  </si>
  <si>
    <t>A.5) RESULTADO DEL EJERCICIO (A.4+21)</t>
  </si>
  <si>
    <t>Liquidación</t>
  </si>
  <si>
    <t>ESTADO DE INGRESOS Y GASTOS RECONOCIDOS</t>
  </si>
  <si>
    <t>A) Resultado de la cuenta de pérdidas y ganancias</t>
  </si>
  <si>
    <t>B) Total ingresos y gtos imputados directamente en patrimonio neto (I+II+III+IV+V+VI+VII)</t>
  </si>
  <si>
    <t>C) Total transferencias a la cuenta de pérdidas y ganancias (VIII+IX+X+XI+XII+XIII)</t>
  </si>
  <si>
    <t>TOTAL DE INGRESOS Y GASTOS RECONOCIDOS (A+B+C)</t>
  </si>
  <si>
    <r>
      <t>a)</t>
    </r>
    <r>
      <rPr>
        <sz val="11"/>
        <rFont val="Arial"/>
        <family val="2"/>
      </rPr>
      <t xml:space="preserve"> Deterioros y pérdidas</t>
    </r>
  </si>
  <si>
    <r>
      <t>b)</t>
    </r>
    <r>
      <rPr>
        <sz val="11"/>
        <rFont val="Arial"/>
        <family val="2"/>
      </rPr>
      <t xml:space="preserve"> Resultados por enajenaciones y otras</t>
    </r>
  </si>
  <si>
    <r>
      <t>c)</t>
    </r>
    <r>
      <rPr>
        <sz val="11"/>
        <rFont val="Arial"/>
        <family val="2"/>
      </rPr>
      <t xml:space="preserve"> Deterioro y resultados por enajenaciones del inmovilizado de las sociedades holding</t>
    </r>
  </si>
  <si>
    <r>
      <t>I.</t>
    </r>
    <r>
      <rPr>
        <sz val="11"/>
        <rFont val="Arial"/>
        <family val="2"/>
      </rPr>
      <t xml:space="preserve"> Por valoración instrumentos financieros</t>
    </r>
  </si>
  <si>
    <r>
      <t>II.</t>
    </r>
    <r>
      <rPr>
        <sz val="11"/>
        <rFont val="Arial"/>
        <family val="2"/>
      </rPr>
      <t xml:space="preserve"> Por coberturas de flujos de efectivo</t>
    </r>
  </si>
  <si>
    <r>
      <t>III.</t>
    </r>
    <r>
      <rPr>
        <sz val="11"/>
        <rFont val="Arial"/>
        <family val="2"/>
      </rPr>
      <t xml:space="preserve"> Subvenciones, donaciones y legados recibidos</t>
    </r>
  </si>
  <si>
    <r>
      <t>IV.</t>
    </r>
    <r>
      <rPr>
        <sz val="11"/>
        <rFont val="Arial"/>
        <family val="2"/>
      </rPr>
      <t xml:space="preserve"> Por ganancias y pérdidas actuariales y otros ajustes</t>
    </r>
  </si>
  <si>
    <r>
      <t>V.</t>
    </r>
    <r>
      <rPr>
        <sz val="11"/>
        <rFont val="Arial"/>
        <family val="2"/>
      </rPr>
      <t xml:space="preserve"> Por activos no corrientes y pasivos vinculados, mantenidos para la venta</t>
    </r>
  </si>
  <si>
    <r>
      <t>VI.</t>
    </r>
    <r>
      <rPr>
        <sz val="11"/>
        <rFont val="Arial"/>
        <family val="2"/>
      </rPr>
      <t xml:space="preserve"> Diferencias de conversion</t>
    </r>
  </si>
  <si>
    <r>
      <t>VII.</t>
    </r>
    <r>
      <rPr>
        <sz val="11"/>
        <rFont val="Arial"/>
        <family val="2"/>
      </rPr>
      <t xml:space="preserve"> Efecto impositivo</t>
    </r>
  </si>
  <si>
    <r>
      <t>VIII.</t>
    </r>
    <r>
      <rPr>
        <sz val="11"/>
        <rFont val="Arial"/>
        <family val="2"/>
      </rPr>
      <t xml:space="preserve"> Por valoración de instrumentos financieros</t>
    </r>
  </si>
  <si>
    <r>
      <t>IX.</t>
    </r>
    <r>
      <rPr>
        <sz val="11"/>
        <rFont val="Arial"/>
        <family val="2"/>
      </rPr>
      <t xml:space="preserve"> Por coberturas de flujos de efectivo</t>
    </r>
  </si>
  <si>
    <r>
      <t>X.</t>
    </r>
    <r>
      <rPr>
        <sz val="11"/>
        <rFont val="Arial"/>
        <family val="2"/>
      </rPr>
      <t xml:space="preserve"> Subvenciones, donaciones y legados recibidos</t>
    </r>
  </si>
  <si>
    <r>
      <t>XI.</t>
    </r>
    <r>
      <rPr>
        <sz val="11"/>
        <rFont val="Arial"/>
        <family val="2"/>
      </rPr>
      <t xml:space="preserve"> Por activos no corrientes y pasivos vinculados mantenidos para la venta</t>
    </r>
  </si>
  <si>
    <r>
      <t>XII.</t>
    </r>
    <r>
      <rPr>
        <sz val="11"/>
        <rFont val="Arial"/>
        <family val="2"/>
      </rPr>
      <t xml:space="preserve"> Diferencias de conversion</t>
    </r>
  </si>
  <si>
    <r>
      <t>XIII.</t>
    </r>
    <r>
      <rPr>
        <sz val="11"/>
        <rFont val="Arial"/>
        <family val="2"/>
      </rPr>
      <t xml:space="preserve"> Efecto impositivo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</si>
</sst>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</font>
    <font>
      <b/>
      <u/>
      <sz val="9"/>
      <name val="Arial"/>
      <family val="2"/>
    </font>
    <font>
      <sz val="8.5"/>
      <name val="Arial"/>
      <family val="2"/>
    </font>
    <font>
      <b/>
      <sz val="10.5"/>
      <name val="Arial"/>
      <family val="2"/>
    </font>
    <font>
      <sz val="10"/>
      <color indexed="8"/>
      <name val="MS Sans Serif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10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44" fontId="2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16" borderId="0" applyNumberFormat="0" applyBorder="0" applyAlignment="0" applyProtection="0"/>
    <xf numFmtId="0" fontId="11" fillId="7" borderId="0" applyNumberFormat="0" applyBorder="0" applyAlignment="0" applyProtection="0"/>
    <xf numFmtId="0" fontId="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" fillId="4" borderId="4" applyNumberFormat="0" applyFont="0" applyAlignment="0" applyProtection="0"/>
    <xf numFmtId="0" fontId="13" fillId="1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111">
    <xf numFmtId="0" fontId="0" fillId="0" borderId="0" xfId="0"/>
    <xf numFmtId="0" fontId="1" fillId="0" borderId="0" xfId="1"/>
    <xf numFmtId="4" fontId="23" fillId="17" borderId="0" xfId="1" applyNumberFormat="1" applyFont="1" applyFill="1" applyAlignment="1" applyProtection="1">
      <alignment horizontal="center" vertical="center"/>
    </xf>
    <xf numFmtId="4" fontId="27" fillId="17" borderId="0" xfId="1" applyNumberFormat="1" applyFont="1" applyFill="1" applyAlignment="1" applyProtection="1">
      <alignment horizontal="right" vertical="center"/>
    </xf>
    <xf numFmtId="0" fontId="23" fillId="17" borderId="0" xfId="1" applyFont="1" applyFill="1" applyBorder="1" applyAlignment="1" applyProtection="1">
      <alignment horizontal="right" vertical="center"/>
    </xf>
    <xf numFmtId="0" fontId="25" fillId="17" borderId="0" xfId="1" applyFont="1" applyFill="1" applyAlignment="1" applyProtection="1">
      <alignment horizontal="right" vertical="center"/>
    </xf>
    <xf numFmtId="0" fontId="24" fillId="17" borderId="0" xfId="1" applyFont="1" applyFill="1" applyAlignment="1" applyProtection="1">
      <alignment vertical="center"/>
    </xf>
    <xf numFmtId="0" fontId="32" fillId="18" borderId="9" xfId="1" applyFont="1" applyFill="1" applyBorder="1" applyAlignment="1" applyProtection="1">
      <alignment horizontal="left" vertical="center"/>
    </xf>
    <xf numFmtId="0" fontId="32" fillId="18" borderId="13" xfId="1" applyFont="1" applyFill="1" applyBorder="1" applyAlignment="1" applyProtection="1">
      <alignment horizontal="right" vertical="center"/>
    </xf>
    <xf numFmtId="14" fontId="32" fillId="18" borderId="17" xfId="1" applyNumberFormat="1" applyFont="1" applyFill="1" applyBorder="1" applyAlignment="1" applyProtection="1">
      <alignment horizontal="center" vertical="center"/>
    </xf>
    <xf numFmtId="49" fontId="32" fillId="18" borderId="12" xfId="1" applyNumberFormat="1" applyFont="1" applyFill="1" applyBorder="1" applyAlignment="1" applyProtection="1">
      <alignment horizontal="right" vertical="center"/>
    </xf>
    <xf numFmtId="0" fontId="32" fillId="19" borderId="21" xfId="1" applyFont="1" applyFill="1" applyBorder="1" applyAlignment="1" applyProtection="1">
      <alignment horizontal="center" vertical="center"/>
    </xf>
    <xf numFmtId="0" fontId="32" fillId="19" borderId="22" xfId="1" applyFont="1" applyFill="1" applyBorder="1" applyAlignment="1" applyProtection="1">
      <alignment horizontal="right" vertical="center"/>
    </xf>
    <xf numFmtId="0" fontId="32" fillId="20" borderId="9" xfId="1" applyFont="1" applyFill="1" applyBorder="1" applyAlignment="1" applyProtection="1">
      <alignment horizontal="left" vertical="center"/>
    </xf>
    <xf numFmtId="4" fontId="32" fillId="20" borderId="9" xfId="1" applyNumberFormat="1" applyFont="1" applyFill="1" applyBorder="1" applyAlignment="1" applyProtection="1">
      <alignment horizontal="right" vertical="center"/>
    </xf>
    <xf numFmtId="0" fontId="32" fillId="17" borderId="13" xfId="1" applyFont="1" applyFill="1" applyBorder="1" applyAlignment="1" applyProtection="1">
      <alignment horizontal="left" vertical="center" indent="1"/>
    </xf>
    <xf numFmtId="4" fontId="32" fillId="17" borderId="13" xfId="1" applyNumberFormat="1" applyFont="1" applyFill="1" applyBorder="1" applyAlignment="1" applyProtection="1">
      <alignment horizontal="right" vertical="center"/>
    </xf>
    <xf numFmtId="0" fontId="33" fillId="17" borderId="11" xfId="1" applyFont="1" applyFill="1" applyBorder="1" applyAlignment="1" applyProtection="1">
      <alignment horizontal="left" vertical="center" indent="2"/>
    </xf>
    <xf numFmtId="4" fontId="33" fillId="17" borderId="11" xfId="1" applyNumberFormat="1" applyFont="1" applyFill="1" applyBorder="1" applyAlignment="1" applyProtection="1">
      <alignment horizontal="right" vertical="center"/>
      <protection locked="0"/>
    </xf>
    <xf numFmtId="0" fontId="32" fillId="17" borderId="11" xfId="1" applyFont="1" applyFill="1" applyBorder="1" applyAlignment="1" applyProtection="1">
      <alignment horizontal="left" vertical="center" indent="1"/>
    </xf>
    <xf numFmtId="4" fontId="32" fillId="17" borderId="11" xfId="1" applyNumberFormat="1" applyFont="1" applyFill="1" applyBorder="1" applyAlignment="1" applyProtection="1">
      <alignment horizontal="right" vertical="center"/>
    </xf>
    <xf numFmtId="0" fontId="33" fillId="17" borderId="16" xfId="1" applyFont="1" applyFill="1" applyBorder="1" applyAlignment="1" applyProtection="1">
      <alignment horizontal="left" vertical="center" indent="2"/>
    </xf>
    <xf numFmtId="3" fontId="32" fillId="17" borderId="11" xfId="40" applyNumberFormat="1" applyFont="1" applyFill="1" applyBorder="1" applyAlignment="1" applyProtection="1">
      <alignment horizontal="left" vertical="center" wrapText="1" indent="1"/>
    </xf>
    <xf numFmtId="4" fontId="32" fillId="17" borderId="11" xfId="1" applyNumberFormat="1" applyFont="1" applyFill="1" applyBorder="1" applyAlignment="1" applyProtection="1">
      <alignment horizontal="right" vertical="center"/>
      <protection locked="0"/>
    </xf>
    <xf numFmtId="0" fontId="32" fillId="17" borderId="12" xfId="1" applyFont="1" applyFill="1" applyBorder="1" applyAlignment="1" applyProtection="1">
      <alignment horizontal="left" vertical="center" indent="1"/>
    </xf>
    <xf numFmtId="4" fontId="32" fillId="17" borderId="12" xfId="1" applyNumberFormat="1" applyFont="1" applyFill="1" applyBorder="1" applyAlignment="1" applyProtection="1">
      <alignment horizontal="right" vertical="center"/>
      <protection locked="0"/>
    </xf>
    <xf numFmtId="0" fontId="32" fillId="17" borderId="11" xfId="1" applyFont="1" applyFill="1" applyBorder="1" applyAlignment="1" applyProtection="1">
      <alignment horizontal="left" vertical="center" indent="2"/>
    </xf>
    <xf numFmtId="0" fontId="33" fillId="17" borderId="11" xfId="1" applyFont="1" applyFill="1" applyBorder="1" applyAlignment="1" applyProtection="1">
      <alignment horizontal="left" vertical="center" indent="3"/>
    </xf>
    <xf numFmtId="0" fontId="32" fillId="17" borderId="17" xfId="1" applyFont="1" applyFill="1" applyBorder="1" applyAlignment="1" applyProtection="1">
      <alignment horizontal="left" vertical="center" indent="2"/>
    </xf>
    <xf numFmtId="4" fontId="32" fillId="17" borderId="17" xfId="1" applyNumberFormat="1" applyFont="1" applyFill="1" applyBorder="1" applyAlignment="1" applyProtection="1">
      <alignment horizontal="right" vertical="center"/>
      <protection locked="0"/>
    </xf>
    <xf numFmtId="0" fontId="32" fillId="17" borderId="16" xfId="1" applyFont="1" applyFill="1" applyBorder="1" applyAlignment="1" applyProtection="1">
      <alignment horizontal="left" vertical="center" indent="1"/>
    </xf>
    <xf numFmtId="4" fontId="32" fillId="17" borderId="16" xfId="1" applyNumberFormat="1" applyFont="1" applyFill="1" applyBorder="1" applyAlignment="1" applyProtection="1">
      <alignment horizontal="right" vertical="center"/>
      <protection locked="0"/>
    </xf>
    <xf numFmtId="4" fontId="32" fillId="17" borderId="18" xfId="1" applyNumberFormat="1" applyFont="1" applyFill="1" applyBorder="1" applyAlignment="1" applyProtection="1">
      <alignment horizontal="right" vertical="center"/>
      <protection locked="0"/>
    </xf>
    <xf numFmtId="0" fontId="32" fillId="18" borderId="9" xfId="1" applyFont="1" applyFill="1" applyBorder="1" applyAlignment="1" applyProtection="1">
      <alignment horizontal="right" vertical="center"/>
    </xf>
    <xf numFmtId="4" fontId="32" fillId="18" borderId="9" xfId="1" applyNumberFormat="1" applyFont="1" applyFill="1" applyBorder="1" applyAlignment="1" applyProtection="1">
      <alignment horizontal="right" vertical="center"/>
    </xf>
    <xf numFmtId="4" fontId="32" fillId="17" borderId="10" xfId="1" applyNumberFormat="1" applyFont="1" applyFill="1" applyBorder="1" applyAlignment="1" applyProtection="1">
      <alignment horizontal="right" vertical="center"/>
    </xf>
    <xf numFmtId="3" fontId="32" fillId="17" borderId="11" xfId="40" applyNumberFormat="1" applyFont="1" applyFill="1" applyBorder="1" applyAlignment="1" applyProtection="1">
      <alignment horizontal="left" vertical="center" indent="2"/>
    </xf>
    <xf numFmtId="3" fontId="32" fillId="17" borderId="13" xfId="40" applyNumberFormat="1" applyFont="1" applyFill="1" applyBorder="1" applyAlignment="1" applyProtection="1">
      <alignment horizontal="left" vertical="center" wrapText="1" indent="1"/>
    </xf>
    <xf numFmtId="3" fontId="32" fillId="17" borderId="12" xfId="40" applyNumberFormat="1" applyFont="1" applyFill="1" applyBorder="1" applyAlignment="1" applyProtection="1">
      <alignment horizontal="left" vertical="center" wrapText="1" indent="1"/>
    </xf>
    <xf numFmtId="4" fontId="32" fillId="17" borderId="13" xfId="1" applyNumberFormat="1" applyFont="1" applyFill="1" applyBorder="1" applyAlignment="1" applyProtection="1">
      <alignment horizontal="right" vertical="center"/>
      <protection locked="0"/>
    </xf>
    <xf numFmtId="0" fontId="25" fillId="17" borderId="0" xfId="0" applyFont="1" applyFill="1"/>
    <xf numFmtId="0" fontId="22" fillId="17" borderId="0" xfId="0" applyFont="1" applyFill="1" applyAlignment="1">
      <alignment vertical="center"/>
    </xf>
    <xf numFmtId="0" fontId="23" fillId="17" borderId="0" xfId="0" applyFont="1" applyFill="1" applyAlignment="1">
      <alignment vertical="center"/>
    </xf>
    <xf numFmtId="0" fontId="23" fillId="17" borderId="0" xfId="0" applyFont="1" applyFill="1" applyAlignment="1">
      <alignment horizontal="left" vertical="center"/>
    </xf>
    <xf numFmtId="0" fontId="24" fillId="17" borderId="0" xfId="0" applyFont="1" applyFill="1" applyAlignment="1">
      <alignment horizontal="right" vertical="center"/>
    </xf>
    <xf numFmtId="0" fontId="25" fillId="17" borderId="0" xfId="0" applyFont="1" applyFill="1" applyAlignment="1">
      <alignment horizontal="center" vertical="center"/>
    </xf>
    <xf numFmtId="4" fontId="24" fillId="17" borderId="0" xfId="0" applyNumberFormat="1" applyFont="1" applyFill="1" applyAlignment="1">
      <alignment horizontal="right" vertical="center"/>
    </xf>
    <xf numFmtId="0" fontId="24" fillId="17" borderId="0" xfId="0" applyFont="1" applyFill="1" applyAlignment="1">
      <alignment vertical="center"/>
    </xf>
    <xf numFmtId="0" fontId="32" fillId="18" borderId="9" xfId="0" applyFont="1" applyFill="1" applyBorder="1" applyAlignment="1">
      <alignment horizontal="left" vertical="center"/>
    </xf>
    <xf numFmtId="0" fontId="32" fillId="18" borderId="13" xfId="0" applyFont="1" applyFill="1" applyBorder="1" applyAlignment="1">
      <alignment horizontal="center" vertical="center"/>
    </xf>
    <xf numFmtId="14" fontId="32" fillId="18" borderId="17" xfId="0" applyNumberFormat="1" applyFont="1" applyFill="1" applyBorder="1" applyAlignment="1">
      <alignment horizontal="center" vertical="center"/>
    </xf>
    <xf numFmtId="49" fontId="32" fillId="18" borderId="12" xfId="0" applyNumberFormat="1" applyFont="1" applyFill="1" applyBorder="1" applyAlignment="1">
      <alignment horizontal="center" vertical="center"/>
    </xf>
    <xf numFmtId="0" fontId="32" fillId="22" borderId="21" xfId="0" applyFont="1" applyFill="1" applyBorder="1" applyAlignment="1">
      <alignment horizontal="left" vertical="center"/>
    </xf>
    <xf numFmtId="0" fontId="32" fillId="22" borderId="22" xfId="0" applyFont="1" applyFill="1" applyBorder="1" applyAlignment="1">
      <alignment vertical="center"/>
    </xf>
    <xf numFmtId="0" fontId="32" fillId="17" borderId="20" xfId="0" applyFont="1" applyFill="1" applyBorder="1" applyAlignment="1">
      <alignment horizontal="left" vertical="center" indent="1"/>
    </xf>
    <xf numFmtId="4" fontId="32" fillId="17" borderId="13" xfId="0" applyNumberFormat="1" applyFont="1" applyFill="1" applyBorder="1" applyAlignment="1" applyProtection="1">
      <alignment vertical="center"/>
      <protection locked="0"/>
    </xf>
    <xf numFmtId="0" fontId="32" fillId="17" borderId="23" xfId="0" applyFont="1" applyFill="1" applyBorder="1" applyAlignment="1">
      <alignment horizontal="left" vertical="center" indent="1"/>
    </xf>
    <xf numFmtId="4" fontId="32" fillId="17" borderId="11" xfId="0" applyNumberFormat="1" applyFont="1" applyFill="1" applyBorder="1" applyAlignment="1" applyProtection="1">
      <alignment vertical="center"/>
      <protection locked="0"/>
    </xf>
    <xf numFmtId="4" fontId="32" fillId="17" borderId="17" xfId="0" applyNumberFormat="1" applyFont="1" applyFill="1" applyBorder="1" applyAlignment="1" applyProtection="1">
      <alignment vertical="center"/>
      <protection locked="0"/>
    </xf>
    <xf numFmtId="4" fontId="32" fillId="17" borderId="11" xfId="0" applyNumberFormat="1" applyFont="1" applyFill="1" applyBorder="1" applyAlignment="1">
      <alignment vertical="center"/>
    </xf>
    <xf numFmtId="0" fontId="33" fillId="17" borderId="23" xfId="0" applyFont="1" applyFill="1" applyBorder="1" applyAlignment="1">
      <alignment horizontal="left" vertical="center" indent="2"/>
    </xf>
    <xf numFmtId="4" fontId="33" fillId="17" borderId="11" xfId="0" applyNumberFormat="1" applyFont="1" applyFill="1" applyBorder="1" applyAlignment="1" applyProtection="1">
      <alignment vertical="center"/>
      <protection locked="0"/>
    </xf>
    <xf numFmtId="0" fontId="32" fillId="17" borderId="23" xfId="0" applyFont="1" applyFill="1" applyBorder="1" applyAlignment="1">
      <alignment horizontal="left" vertical="center" indent="2"/>
    </xf>
    <xf numFmtId="4" fontId="33" fillId="17" borderId="11" xfId="0" applyNumberFormat="1" applyFont="1" applyFill="1" applyBorder="1" applyAlignment="1">
      <alignment vertical="center"/>
    </xf>
    <xf numFmtId="0" fontId="34" fillId="17" borderId="23" xfId="0" applyFont="1" applyFill="1" applyBorder="1" applyAlignment="1">
      <alignment horizontal="left" vertical="center" indent="3"/>
    </xf>
    <xf numFmtId="4" fontId="34" fillId="17" borderId="11" xfId="0" applyNumberFormat="1" applyFont="1" applyFill="1" applyBorder="1" applyAlignment="1" applyProtection="1">
      <alignment vertical="center"/>
      <protection locked="0"/>
    </xf>
    <xf numFmtId="49" fontId="33" fillId="17" borderId="23" xfId="0" applyNumberFormat="1" applyFont="1" applyFill="1" applyBorder="1" applyAlignment="1">
      <alignment horizontal="left" vertical="center" indent="2"/>
    </xf>
    <xf numFmtId="0" fontId="33" fillId="17" borderId="24" xfId="0" applyFont="1" applyFill="1" applyBorder="1" applyAlignment="1">
      <alignment horizontal="left" vertical="center" indent="2"/>
    </xf>
    <xf numFmtId="0" fontId="32" fillId="20" borderId="20" xfId="0" applyFont="1" applyFill="1" applyBorder="1" applyAlignment="1">
      <alignment horizontal="left" vertical="center"/>
    </xf>
    <xf numFmtId="4" fontId="32" fillId="20" borderId="14" xfId="0" applyNumberFormat="1" applyFont="1" applyFill="1" applyBorder="1" applyAlignment="1">
      <alignment horizontal="right" vertical="center"/>
    </xf>
    <xf numFmtId="4" fontId="32" fillId="17" borderId="13" xfId="0" applyNumberFormat="1" applyFont="1" applyFill="1" applyBorder="1" applyAlignment="1">
      <alignment vertical="center"/>
    </xf>
    <xf numFmtId="0" fontId="33" fillId="17" borderId="15" xfId="0" applyFont="1" applyFill="1" applyBorder="1" applyAlignment="1">
      <alignment horizontal="left" vertical="center" indent="2"/>
    </xf>
    <xf numFmtId="0" fontId="32" fillId="17" borderId="11" xfId="0" applyFont="1" applyFill="1" applyBorder="1" applyAlignment="1">
      <alignment horizontal="left" vertical="center" indent="1"/>
    </xf>
    <xf numFmtId="0" fontId="33" fillId="17" borderId="11" xfId="0" applyFont="1" applyFill="1" applyBorder="1" applyAlignment="1">
      <alignment horizontal="left" vertical="center" indent="2"/>
    </xf>
    <xf numFmtId="0" fontId="32" fillId="17" borderId="19" xfId="0" applyFont="1" applyFill="1" applyBorder="1" applyAlignment="1">
      <alignment horizontal="left" vertical="center" indent="1"/>
    </xf>
    <xf numFmtId="4" fontId="32" fillId="17" borderId="12" xfId="0" applyNumberFormat="1" applyFont="1" applyFill="1" applyBorder="1" applyAlignment="1" applyProtection="1">
      <alignment vertical="center"/>
      <protection locked="0"/>
    </xf>
    <xf numFmtId="0" fontId="32" fillId="20" borderId="21" xfId="0" applyFont="1" applyFill="1" applyBorder="1" applyAlignment="1">
      <alignment horizontal="left" vertical="center"/>
    </xf>
    <xf numFmtId="4" fontId="32" fillId="20" borderId="9" xfId="0" applyNumberFormat="1" applyFont="1" applyFill="1" applyBorder="1" applyAlignment="1">
      <alignment vertical="center"/>
    </xf>
    <xf numFmtId="0" fontId="32" fillId="17" borderId="15" xfId="0" applyFont="1" applyFill="1" applyBorder="1" applyAlignment="1">
      <alignment horizontal="left" vertical="center" indent="1"/>
    </xf>
    <xf numFmtId="0" fontId="32" fillId="20" borderId="21" xfId="0" applyFont="1" applyFill="1" applyBorder="1" applyAlignment="1" applyProtection="1">
      <alignment horizontal="left" vertical="center"/>
      <protection locked="0"/>
    </xf>
    <xf numFmtId="4" fontId="32" fillId="20" borderId="9" xfId="0" applyNumberFormat="1" applyFont="1" applyFill="1" applyBorder="1" applyAlignment="1">
      <alignment horizontal="right" vertical="center"/>
    </xf>
    <xf numFmtId="0" fontId="32" fillId="17" borderId="9" xfId="0" applyFont="1" applyFill="1" applyBorder="1" applyAlignment="1">
      <alignment horizontal="left" vertical="center" indent="1"/>
    </xf>
    <xf numFmtId="4" fontId="32" fillId="17" borderId="9" xfId="0" applyNumberFormat="1" applyFont="1" applyFill="1" applyBorder="1" applyAlignment="1" applyProtection="1">
      <alignment horizontal="right" vertical="center"/>
      <protection locked="0"/>
    </xf>
    <xf numFmtId="0" fontId="32" fillId="20" borderId="9" xfId="0" applyFont="1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4" fontId="32" fillId="17" borderId="0" xfId="0" applyNumberFormat="1" applyFont="1" applyFill="1" applyAlignment="1">
      <alignment horizontal="right" vertical="center"/>
    </xf>
    <xf numFmtId="4" fontId="32" fillId="17" borderId="13" xfId="0" applyNumberFormat="1" applyFont="1" applyFill="1" applyBorder="1" applyAlignment="1">
      <alignment horizontal="center" vertical="center"/>
    </xf>
    <xf numFmtId="1" fontId="32" fillId="17" borderId="12" xfId="0" applyNumberFormat="1" applyFont="1" applyFill="1" applyBorder="1" applyAlignment="1">
      <alignment horizontal="center" vertical="center"/>
    </xf>
    <xf numFmtId="0" fontId="32" fillId="21" borderId="21" xfId="0" applyFont="1" applyFill="1" applyBorder="1" applyAlignment="1">
      <alignment horizontal="left" vertical="center" wrapText="1"/>
    </xf>
    <xf numFmtId="4" fontId="32" fillId="20" borderId="12" xfId="0" applyNumberFormat="1" applyFont="1" applyFill="1" applyBorder="1" applyAlignment="1">
      <alignment horizontal="right" vertical="center"/>
    </xf>
    <xf numFmtId="0" fontId="32" fillId="17" borderId="25" xfId="0" applyFont="1" applyFill="1" applyBorder="1" applyAlignment="1">
      <alignment horizontal="left" vertical="center" indent="1"/>
    </xf>
    <xf numFmtId="4" fontId="33" fillId="17" borderId="10" xfId="0" applyNumberFormat="1" applyFont="1" applyFill="1" applyBorder="1" applyAlignment="1" applyProtection="1">
      <alignment horizontal="right" vertical="center"/>
      <protection locked="0"/>
    </xf>
    <xf numFmtId="4" fontId="33" fillId="17" borderId="17" xfId="0" applyNumberFormat="1" applyFont="1" applyFill="1" applyBorder="1" applyAlignment="1" applyProtection="1">
      <alignment horizontal="right" vertical="center"/>
      <protection locked="0"/>
    </xf>
    <xf numFmtId="4" fontId="33" fillId="17" borderId="11" xfId="0" applyNumberFormat="1" applyFont="1" applyFill="1" applyBorder="1" applyAlignment="1" applyProtection="1">
      <alignment horizontal="right" vertical="center"/>
      <protection locked="0"/>
    </xf>
    <xf numFmtId="0" fontId="32" fillId="17" borderId="26" xfId="0" applyFont="1" applyFill="1" applyBorder="1" applyAlignment="1">
      <alignment horizontal="left" vertical="center" indent="1"/>
    </xf>
    <xf numFmtId="4" fontId="33" fillId="17" borderId="16" xfId="0" applyNumberFormat="1" applyFont="1" applyFill="1" applyBorder="1" applyAlignment="1" applyProtection="1">
      <alignment horizontal="right" vertical="center"/>
      <protection locked="0"/>
    </xf>
    <xf numFmtId="0" fontId="28" fillId="17" borderId="0" xfId="1" applyFont="1" applyFill="1" applyAlignment="1" applyProtection="1">
      <alignment horizontal="center" vertical="center"/>
    </xf>
    <xf numFmtId="4" fontId="31" fillId="17" borderId="0" xfId="0" applyNumberFormat="1" applyFont="1" applyFill="1" applyAlignment="1" applyProtection="1">
      <alignment horizontal="center" vertical="center"/>
      <protection locked="0"/>
    </xf>
    <xf numFmtId="0" fontId="32" fillId="18" borderId="13" xfId="1" applyFont="1" applyFill="1" applyBorder="1" applyAlignment="1" applyProtection="1">
      <alignment horizontal="center" vertical="center"/>
    </xf>
    <xf numFmtId="0" fontId="32" fillId="18" borderId="17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4" fontId="29" fillId="17" borderId="0" xfId="1" applyNumberFormat="1" applyFont="1" applyFill="1" applyAlignment="1" applyProtection="1">
      <alignment horizontal="center" vertical="center"/>
    </xf>
    <xf numFmtId="0" fontId="32" fillId="17" borderId="0" xfId="0" applyFont="1" applyFill="1" applyAlignment="1">
      <alignment horizontal="center" vertical="center"/>
    </xf>
    <xf numFmtId="0" fontId="32" fillId="18" borderId="13" xfId="0" applyFont="1" applyFill="1" applyBorder="1" applyAlignment="1">
      <alignment horizontal="right" vertical="center" indent="1"/>
    </xf>
    <xf numFmtId="0" fontId="32" fillId="18" borderId="17" xfId="0" applyFont="1" applyFill="1" applyBorder="1" applyAlignment="1">
      <alignment horizontal="right" vertical="center" indent="1"/>
    </xf>
    <xf numFmtId="0" fontId="32" fillId="18" borderId="12" xfId="0" applyFont="1" applyFill="1" applyBorder="1" applyAlignment="1">
      <alignment horizontal="right" vertical="center" indent="1"/>
    </xf>
    <xf numFmtId="0" fontId="32" fillId="22" borderId="21" xfId="0" applyFont="1" applyFill="1" applyBorder="1" applyAlignment="1">
      <alignment horizontal="left" vertical="center"/>
    </xf>
    <xf numFmtId="0" fontId="32" fillId="22" borderId="22" xfId="0" applyFont="1" applyFill="1" applyBorder="1" applyAlignment="1">
      <alignment horizontal="left" vertical="center"/>
    </xf>
    <xf numFmtId="0" fontId="32" fillId="18" borderId="21" xfId="0" applyFont="1" applyFill="1" applyBorder="1" applyAlignment="1">
      <alignment horizontal="left" vertical="center"/>
    </xf>
    <xf numFmtId="0" fontId="32" fillId="18" borderId="22" xfId="0" applyFont="1" applyFill="1" applyBorder="1" applyAlignment="1">
      <alignment horizontal="left" vertical="center"/>
    </xf>
    <xf numFmtId="0" fontId="28" fillId="17" borderId="0" xfId="0" applyFont="1" applyFill="1" applyAlignment="1">
      <alignment horizontal="left" vertical="center"/>
    </xf>
  </cellXfs>
  <cellStyles count="4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_MACSA_Formularios Ctas 2012 MINHAP" xfId="32"/>
    <cellStyle name="Incorrecto 2" xfId="33"/>
    <cellStyle name="Neutral 2" xfId="34"/>
    <cellStyle name="Normal" xfId="0" builtinId="0"/>
    <cellStyle name="Normal 2" xfId="35"/>
    <cellStyle name="Normal 3" xfId="36"/>
    <cellStyle name="Normal 3 2" xfId="37"/>
    <cellStyle name="Normal 3 2 2" xfId="38"/>
    <cellStyle name="Normal 4" xfId="39"/>
    <cellStyle name="Normal 5" xfId="1"/>
    <cellStyle name="Normal_CPG.XLS" xfId="40"/>
    <cellStyle name="Notas 2" xfId="41"/>
    <cellStyle name="Salida 2" xfId="42"/>
    <cellStyle name="Texto de advertencia 2" xfId="43"/>
    <cellStyle name="Texto explicativo 2" xfId="44"/>
    <cellStyle name="Título 2 2" xfId="46"/>
    <cellStyle name="Título 3 2" xfId="47"/>
    <cellStyle name="Título 4" xfId="45"/>
    <cellStyle name="Total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735388</xdr:colOff>
      <xdr:row>4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F5A14F2A-1540-45FB-9214-C40FB8215CF9}"/>
            </a:ext>
          </a:extLst>
        </xdr:cNvPr>
        <xdr:cNvSpPr>
          <a:spLocks noChangeArrowheads="1"/>
        </xdr:cNvSpPr>
      </xdr:nvSpPr>
      <xdr:spPr bwMode="auto">
        <a:xfrm>
          <a:off x="0" y="1085850"/>
          <a:ext cx="73538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4</xdr:row>
      <xdr:rowOff>0</xdr:rowOff>
    </xdr:from>
    <xdr:to>
      <xdr:col>1</xdr:col>
      <xdr:colOff>733425</xdr:colOff>
      <xdr:row>4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7E402B1B-7C61-4D08-8F7D-78D58D31F689}"/>
            </a:ext>
          </a:extLst>
        </xdr:cNvPr>
        <xdr:cNvSpPr>
          <a:spLocks noChangeShapeType="1"/>
        </xdr:cNvSpPr>
      </xdr:nvSpPr>
      <xdr:spPr bwMode="auto">
        <a:xfrm>
          <a:off x="73342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9"/>
  <sheetViews>
    <sheetView tabSelected="1" workbookViewId="0">
      <selection activeCell="B4" sqref="B4:C4"/>
    </sheetView>
  </sheetViews>
  <sheetFormatPr baseColWidth="10" defaultRowHeight="15" x14ac:dyDescent="0.25"/>
  <cols>
    <col min="2" max="2" width="81.5703125" customWidth="1"/>
    <col min="3" max="3" width="17.140625" bestFit="1" customWidth="1"/>
  </cols>
  <sheetData>
    <row r="4" spans="2:3" ht="15.75" x14ac:dyDescent="0.25">
      <c r="B4" s="97" t="s">
        <v>0</v>
      </c>
      <c r="C4" s="97"/>
    </row>
    <row r="5" spans="2:3" x14ac:dyDescent="0.25">
      <c r="B5" s="1"/>
      <c r="C5" s="1"/>
    </row>
    <row r="6" spans="2:3" x14ac:dyDescent="0.25">
      <c r="B6" s="101" t="s">
        <v>1</v>
      </c>
      <c r="C6" s="101"/>
    </row>
    <row r="7" spans="2:3" x14ac:dyDescent="0.25">
      <c r="B7" s="2"/>
      <c r="C7" s="3"/>
    </row>
    <row r="8" spans="2:3" x14ac:dyDescent="0.25">
      <c r="B8" s="7" t="s">
        <v>2</v>
      </c>
      <c r="C8" s="4"/>
    </row>
    <row r="9" spans="2:3" x14ac:dyDescent="0.25">
      <c r="B9" s="1"/>
      <c r="C9" s="5" t="s">
        <v>3</v>
      </c>
    </row>
    <row r="10" spans="2:3" x14ac:dyDescent="0.25">
      <c r="B10" s="98" t="s">
        <v>4</v>
      </c>
      <c r="C10" s="8"/>
    </row>
    <row r="11" spans="2:3" x14ac:dyDescent="0.25">
      <c r="B11" s="99"/>
      <c r="C11" s="9">
        <v>44926</v>
      </c>
    </row>
    <row r="12" spans="2:3" x14ac:dyDescent="0.25">
      <c r="B12" s="100"/>
      <c r="C12" s="10"/>
    </row>
    <row r="13" spans="2:3" x14ac:dyDescent="0.25">
      <c r="B13" s="11" t="s">
        <v>5</v>
      </c>
      <c r="C13" s="12"/>
    </row>
    <row r="14" spans="2:3" x14ac:dyDescent="0.25">
      <c r="B14" s="13" t="s">
        <v>6</v>
      </c>
      <c r="C14" s="14">
        <v>830341472.58000004</v>
      </c>
    </row>
    <row r="15" spans="2:3" x14ac:dyDescent="0.25">
      <c r="B15" s="15" t="s">
        <v>7</v>
      </c>
      <c r="C15" s="16">
        <v>590558.80000000005</v>
      </c>
    </row>
    <row r="16" spans="2:3" x14ac:dyDescent="0.25">
      <c r="B16" s="17" t="s">
        <v>8</v>
      </c>
      <c r="C16" s="18">
        <v>0</v>
      </c>
    </row>
    <row r="17" spans="2:3" x14ac:dyDescent="0.25">
      <c r="B17" s="17" t="s">
        <v>9</v>
      </c>
      <c r="C17" s="18">
        <v>590558.80000000005</v>
      </c>
    </row>
    <row r="18" spans="2:3" x14ac:dyDescent="0.25">
      <c r="B18" s="17" t="s">
        <v>10</v>
      </c>
      <c r="C18" s="18">
        <v>0</v>
      </c>
    </row>
    <row r="19" spans="2:3" x14ac:dyDescent="0.25">
      <c r="B19" s="17" t="s">
        <v>11</v>
      </c>
      <c r="C19" s="18">
        <v>0</v>
      </c>
    </row>
    <row r="20" spans="2:3" x14ac:dyDescent="0.25">
      <c r="B20" s="19" t="s">
        <v>12</v>
      </c>
      <c r="C20" s="20">
        <v>24015982.530000001</v>
      </c>
    </row>
    <row r="21" spans="2:3" x14ac:dyDescent="0.25">
      <c r="B21" s="17" t="s">
        <v>13</v>
      </c>
      <c r="C21" s="18">
        <v>15032752.5</v>
      </c>
    </row>
    <row r="22" spans="2:3" x14ac:dyDescent="0.25">
      <c r="B22" s="17" t="s">
        <v>10</v>
      </c>
      <c r="C22" s="18">
        <v>0</v>
      </c>
    </row>
    <row r="23" spans="2:3" x14ac:dyDescent="0.25">
      <c r="B23" s="21" t="s">
        <v>14</v>
      </c>
      <c r="C23" s="18">
        <v>8983230.0300000012</v>
      </c>
    </row>
    <row r="24" spans="2:3" x14ac:dyDescent="0.25">
      <c r="B24" s="22" t="s">
        <v>15</v>
      </c>
      <c r="C24" s="20">
        <v>797767802.75999999</v>
      </c>
    </row>
    <row r="25" spans="2:3" x14ac:dyDescent="0.25">
      <c r="B25" s="17" t="s">
        <v>16</v>
      </c>
      <c r="C25" s="18">
        <v>254940044.08000001</v>
      </c>
    </row>
    <row r="26" spans="2:3" x14ac:dyDescent="0.25">
      <c r="B26" s="17" t="s">
        <v>17</v>
      </c>
      <c r="C26" s="18">
        <v>542827758.67999995</v>
      </c>
    </row>
    <row r="27" spans="2:3" ht="30.75" customHeight="1" x14ac:dyDescent="0.25">
      <c r="B27" s="22" t="s">
        <v>18</v>
      </c>
      <c r="C27" s="23">
        <v>0</v>
      </c>
    </row>
    <row r="28" spans="2:3" x14ac:dyDescent="0.25">
      <c r="B28" s="19" t="s">
        <v>19</v>
      </c>
      <c r="C28" s="23">
        <v>7898923.7699999996</v>
      </c>
    </row>
    <row r="29" spans="2:3" x14ac:dyDescent="0.25">
      <c r="B29" s="19" t="s">
        <v>20</v>
      </c>
      <c r="C29" s="23">
        <v>68204.72</v>
      </c>
    </row>
    <row r="30" spans="2:3" x14ac:dyDescent="0.25">
      <c r="B30" s="24" t="s">
        <v>21</v>
      </c>
      <c r="C30" s="25">
        <v>0</v>
      </c>
    </row>
    <row r="31" spans="2:3" x14ac:dyDescent="0.25">
      <c r="B31" s="13" t="s">
        <v>22</v>
      </c>
      <c r="C31" s="14">
        <v>363523488.29000002</v>
      </c>
    </row>
    <row r="32" spans="2:3" x14ac:dyDescent="0.25">
      <c r="B32" s="15" t="s">
        <v>23</v>
      </c>
      <c r="C32" s="16">
        <v>0</v>
      </c>
    </row>
    <row r="33" spans="2:3" x14ac:dyDescent="0.25">
      <c r="B33" s="26" t="s">
        <v>24</v>
      </c>
      <c r="C33" s="20">
        <v>0</v>
      </c>
    </row>
    <row r="34" spans="2:3" x14ac:dyDescent="0.25">
      <c r="B34" s="27" t="s">
        <v>13</v>
      </c>
      <c r="C34" s="18">
        <v>0</v>
      </c>
    </row>
    <row r="35" spans="2:3" x14ac:dyDescent="0.25">
      <c r="B35" s="27" t="s">
        <v>25</v>
      </c>
      <c r="C35" s="18">
        <v>0</v>
      </c>
    </row>
    <row r="36" spans="2:3" x14ac:dyDescent="0.25">
      <c r="B36" s="26" t="s">
        <v>26</v>
      </c>
      <c r="C36" s="23">
        <v>0</v>
      </c>
    </row>
    <row r="37" spans="2:3" x14ac:dyDescent="0.25">
      <c r="B37" s="28" t="s">
        <v>27</v>
      </c>
      <c r="C37" s="29">
        <v>0</v>
      </c>
    </row>
    <row r="38" spans="2:3" x14ac:dyDescent="0.25">
      <c r="B38" s="19" t="s">
        <v>28</v>
      </c>
      <c r="C38" s="20">
        <v>25261499.530000001</v>
      </c>
    </row>
    <row r="39" spans="2:3" x14ac:dyDescent="0.25">
      <c r="B39" s="17" t="s">
        <v>29</v>
      </c>
      <c r="C39" s="18">
        <v>25261499.530000001</v>
      </c>
    </row>
    <row r="40" spans="2:3" x14ac:dyDescent="0.25">
      <c r="B40" s="17" t="s">
        <v>10</v>
      </c>
      <c r="C40" s="18">
        <v>0</v>
      </c>
    </row>
    <row r="41" spans="2:3" x14ac:dyDescent="0.25">
      <c r="B41" s="19" t="s">
        <v>30</v>
      </c>
      <c r="C41" s="20">
        <v>7724610.8899999997</v>
      </c>
    </row>
    <row r="42" spans="2:3" x14ac:dyDescent="0.25">
      <c r="B42" s="17" t="s">
        <v>31</v>
      </c>
      <c r="C42" s="18">
        <v>6195329.5999999996</v>
      </c>
    </row>
    <row r="43" spans="2:3" x14ac:dyDescent="0.25">
      <c r="B43" s="17" t="s">
        <v>32</v>
      </c>
      <c r="C43" s="18">
        <v>0</v>
      </c>
    </row>
    <row r="44" spans="2:3" x14ac:dyDescent="0.25">
      <c r="B44" s="17" t="s">
        <v>33</v>
      </c>
      <c r="C44" s="18">
        <v>1529281.29</v>
      </c>
    </row>
    <row r="45" spans="2:3" x14ac:dyDescent="0.25">
      <c r="B45" s="30" t="s">
        <v>34</v>
      </c>
      <c r="C45" s="31">
        <v>161945089.56</v>
      </c>
    </row>
    <row r="46" spans="2:3" x14ac:dyDescent="0.25">
      <c r="B46" s="30" t="s">
        <v>35</v>
      </c>
      <c r="C46" s="31">
        <v>0</v>
      </c>
    </row>
    <row r="47" spans="2:3" x14ac:dyDescent="0.25">
      <c r="B47" s="19" t="s">
        <v>36</v>
      </c>
      <c r="C47" s="31">
        <v>2191317.9500000002</v>
      </c>
    </row>
    <row r="48" spans="2:3" x14ac:dyDescent="0.25">
      <c r="B48" s="24" t="s">
        <v>37</v>
      </c>
      <c r="C48" s="32">
        <v>166400970.36000001</v>
      </c>
    </row>
    <row r="49" spans="2:3" x14ac:dyDescent="0.25">
      <c r="B49" s="33" t="s">
        <v>38</v>
      </c>
      <c r="C49" s="34">
        <v>1193864960.8700001</v>
      </c>
    </row>
    <row r="50" spans="2:3" x14ac:dyDescent="0.25">
      <c r="B50" s="11" t="s">
        <v>39</v>
      </c>
      <c r="C50" s="12"/>
    </row>
    <row r="51" spans="2:3" x14ac:dyDescent="0.25">
      <c r="B51" s="13" t="s">
        <v>40</v>
      </c>
      <c r="C51" s="14">
        <v>1125926873.74</v>
      </c>
    </row>
    <row r="52" spans="2:3" x14ac:dyDescent="0.25">
      <c r="B52" s="15" t="s">
        <v>41</v>
      </c>
      <c r="C52" s="35">
        <v>275303801.55000001</v>
      </c>
    </row>
    <row r="53" spans="2:3" x14ac:dyDescent="0.25">
      <c r="B53" s="26" t="s">
        <v>42</v>
      </c>
      <c r="C53" s="23">
        <v>147030142.5</v>
      </c>
    </row>
    <row r="54" spans="2:3" x14ac:dyDescent="0.25">
      <c r="B54" s="36" t="s">
        <v>43</v>
      </c>
      <c r="C54" s="23">
        <v>0</v>
      </c>
    </row>
    <row r="55" spans="2:3" x14ac:dyDescent="0.25">
      <c r="B55" s="26" t="s">
        <v>44</v>
      </c>
      <c r="C55" s="23">
        <v>48160081.109999999</v>
      </c>
    </row>
    <row r="56" spans="2:3" x14ac:dyDescent="0.25">
      <c r="B56" s="36" t="s">
        <v>45</v>
      </c>
      <c r="C56" s="23">
        <v>0</v>
      </c>
    </row>
    <row r="57" spans="2:3" x14ac:dyDescent="0.25">
      <c r="B57" s="36" t="s">
        <v>46</v>
      </c>
      <c r="C57" s="23">
        <v>0</v>
      </c>
    </row>
    <row r="58" spans="2:3" x14ac:dyDescent="0.25">
      <c r="B58" s="36" t="s">
        <v>47</v>
      </c>
      <c r="C58" s="23">
        <v>62199432.729999997</v>
      </c>
    </row>
    <row r="59" spans="2:3" x14ac:dyDescent="0.25">
      <c r="B59" s="26" t="s">
        <v>48</v>
      </c>
      <c r="C59" s="23">
        <v>17914145.210000005</v>
      </c>
    </row>
    <row r="60" spans="2:3" x14ac:dyDescent="0.25">
      <c r="B60" s="36" t="s">
        <v>49</v>
      </c>
      <c r="C60" s="23">
        <v>0</v>
      </c>
    </row>
    <row r="61" spans="2:3" x14ac:dyDescent="0.25">
      <c r="B61" s="36" t="s">
        <v>50</v>
      </c>
      <c r="C61" s="23">
        <v>0</v>
      </c>
    </row>
    <row r="62" spans="2:3" x14ac:dyDescent="0.25">
      <c r="B62" s="22" t="s">
        <v>51</v>
      </c>
      <c r="C62" s="23">
        <v>0</v>
      </c>
    </row>
    <row r="63" spans="2:3" x14ac:dyDescent="0.25">
      <c r="B63" s="24" t="s">
        <v>52</v>
      </c>
      <c r="C63" s="23">
        <v>850623072.19000006</v>
      </c>
    </row>
    <row r="64" spans="2:3" x14ac:dyDescent="0.25">
      <c r="B64" s="13" t="s">
        <v>53</v>
      </c>
      <c r="C64" s="14">
        <v>9856200.4000000004</v>
      </c>
    </row>
    <row r="65" spans="2:3" x14ac:dyDescent="0.25">
      <c r="B65" s="37" t="s">
        <v>54</v>
      </c>
      <c r="C65" s="16">
        <v>4768634.1399999997</v>
      </c>
    </row>
    <row r="66" spans="2:3" x14ac:dyDescent="0.25">
      <c r="B66" s="17" t="s">
        <v>55</v>
      </c>
      <c r="C66" s="18">
        <v>0</v>
      </c>
    </row>
    <row r="67" spans="2:3" x14ac:dyDescent="0.25">
      <c r="B67" s="17" t="s">
        <v>56</v>
      </c>
      <c r="C67" s="18">
        <v>0</v>
      </c>
    </row>
    <row r="68" spans="2:3" x14ac:dyDescent="0.25">
      <c r="B68" s="17" t="s">
        <v>57</v>
      </c>
      <c r="C68" s="18">
        <v>4768634.1399999997</v>
      </c>
    </row>
    <row r="69" spans="2:3" x14ac:dyDescent="0.25">
      <c r="B69" s="19" t="s">
        <v>58</v>
      </c>
      <c r="C69" s="20">
        <v>2837407.7800000003</v>
      </c>
    </row>
    <row r="70" spans="2:3" x14ac:dyDescent="0.25">
      <c r="B70" s="17" t="s">
        <v>59</v>
      </c>
      <c r="C70" s="18">
        <v>0</v>
      </c>
    </row>
    <row r="71" spans="2:3" x14ac:dyDescent="0.25">
      <c r="B71" s="17" t="s">
        <v>60</v>
      </c>
      <c r="C71" s="18">
        <v>0</v>
      </c>
    </row>
    <row r="72" spans="2:3" x14ac:dyDescent="0.25">
      <c r="B72" s="17" t="s">
        <v>61</v>
      </c>
      <c r="C72" s="18">
        <v>1722340.24</v>
      </c>
    </row>
    <row r="73" spans="2:3" x14ac:dyDescent="0.25">
      <c r="B73" s="17" t="s">
        <v>62</v>
      </c>
      <c r="C73" s="18">
        <v>1115067.54</v>
      </c>
    </row>
    <row r="74" spans="2:3" x14ac:dyDescent="0.25">
      <c r="B74" s="22" t="s">
        <v>63</v>
      </c>
      <c r="C74" s="23">
        <v>0</v>
      </c>
    </row>
    <row r="75" spans="2:3" x14ac:dyDescent="0.25">
      <c r="B75" s="19" t="s">
        <v>64</v>
      </c>
      <c r="C75" s="23">
        <v>2250158.48</v>
      </c>
    </row>
    <row r="76" spans="2:3" x14ac:dyDescent="0.25">
      <c r="B76" s="22" t="s">
        <v>65</v>
      </c>
      <c r="C76" s="23">
        <v>0</v>
      </c>
    </row>
    <row r="77" spans="2:3" x14ac:dyDescent="0.25">
      <c r="B77" s="22" t="s">
        <v>66</v>
      </c>
      <c r="C77" s="23">
        <v>0</v>
      </c>
    </row>
    <row r="78" spans="2:3" x14ac:dyDescent="0.25">
      <c r="B78" s="38" t="s">
        <v>67</v>
      </c>
      <c r="C78" s="25">
        <v>0</v>
      </c>
    </row>
    <row r="79" spans="2:3" x14ac:dyDescent="0.25">
      <c r="B79" s="13" t="s">
        <v>68</v>
      </c>
      <c r="C79" s="14">
        <v>58081886.730000004</v>
      </c>
    </row>
    <row r="80" spans="2:3" ht="30" x14ac:dyDescent="0.25">
      <c r="B80" s="37" t="s">
        <v>69</v>
      </c>
      <c r="C80" s="39">
        <v>0</v>
      </c>
    </row>
    <row r="81" spans="2:3" x14ac:dyDescent="0.25">
      <c r="B81" s="22" t="s">
        <v>70</v>
      </c>
      <c r="C81" s="20">
        <v>0</v>
      </c>
    </row>
    <row r="82" spans="2:3" x14ac:dyDescent="0.25">
      <c r="B82" s="17" t="s">
        <v>55</v>
      </c>
      <c r="C82" s="18">
        <v>0</v>
      </c>
    </row>
    <row r="83" spans="2:3" x14ac:dyDescent="0.25">
      <c r="B83" s="17" t="s">
        <v>71</v>
      </c>
      <c r="C83" s="18">
        <v>0</v>
      </c>
    </row>
    <row r="84" spans="2:3" x14ac:dyDescent="0.25">
      <c r="B84" s="17" t="s">
        <v>57</v>
      </c>
      <c r="C84" s="18">
        <v>0</v>
      </c>
    </row>
    <row r="85" spans="2:3" x14ac:dyDescent="0.25">
      <c r="B85" s="19" t="s">
        <v>72</v>
      </c>
      <c r="C85" s="20">
        <v>271713.84000000003</v>
      </c>
    </row>
    <row r="86" spans="2:3" x14ac:dyDescent="0.25">
      <c r="B86" s="17" t="s">
        <v>59</v>
      </c>
      <c r="C86" s="18">
        <v>0</v>
      </c>
    </row>
    <row r="87" spans="2:3" x14ac:dyDescent="0.25">
      <c r="B87" s="17" t="s">
        <v>60</v>
      </c>
      <c r="C87" s="18">
        <v>0</v>
      </c>
    </row>
    <row r="88" spans="2:3" x14ac:dyDescent="0.25">
      <c r="B88" s="17" t="s">
        <v>61</v>
      </c>
      <c r="C88" s="18">
        <v>271713.84000000003</v>
      </c>
    </row>
    <row r="89" spans="2:3" x14ac:dyDescent="0.25">
      <c r="B89" s="21" t="s">
        <v>73</v>
      </c>
      <c r="C89" s="18">
        <v>0</v>
      </c>
    </row>
    <row r="90" spans="2:3" x14ac:dyDescent="0.25">
      <c r="B90" s="19" t="s">
        <v>74</v>
      </c>
      <c r="C90" s="23">
        <v>276880.51</v>
      </c>
    </row>
    <row r="91" spans="2:3" x14ac:dyDescent="0.25">
      <c r="B91" s="19" t="s">
        <v>75</v>
      </c>
      <c r="C91" s="20">
        <v>28850250.309999999</v>
      </c>
    </row>
    <row r="92" spans="2:3" x14ac:dyDescent="0.25">
      <c r="B92" s="17" t="s">
        <v>76</v>
      </c>
      <c r="C92" s="18">
        <v>20431357.52</v>
      </c>
    </row>
    <row r="93" spans="2:3" x14ac:dyDescent="0.25">
      <c r="B93" s="17" t="s">
        <v>77</v>
      </c>
      <c r="C93" s="18">
        <v>8418892.7899999991</v>
      </c>
    </row>
    <row r="94" spans="2:3" x14ac:dyDescent="0.25">
      <c r="B94" s="19" t="s">
        <v>78</v>
      </c>
      <c r="C94" s="23">
        <v>28683042.07</v>
      </c>
    </row>
    <row r="95" spans="2:3" x14ac:dyDescent="0.25">
      <c r="B95" s="24" t="s">
        <v>79</v>
      </c>
      <c r="C95" s="25">
        <v>0</v>
      </c>
    </row>
    <row r="96" spans="2:3" x14ac:dyDescent="0.25">
      <c r="B96" s="33" t="s">
        <v>80</v>
      </c>
      <c r="C96" s="34">
        <v>1193864960.8700001</v>
      </c>
    </row>
    <row r="97" spans="2:3" x14ac:dyDescent="0.25">
      <c r="B97" s="6"/>
      <c r="C97" s="1"/>
    </row>
    <row r="98" spans="2:3" x14ac:dyDescent="0.25">
      <c r="B98" s="6"/>
      <c r="C98" s="1"/>
    </row>
    <row r="99" spans="2:3" x14ac:dyDescent="0.25">
      <c r="B99" s="96" t="s">
        <v>81</v>
      </c>
      <c r="C99" s="96"/>
    </row>
  </sheetData>
  <mergeCells count="4">
    <mergeCell ref="B99:C99"/>
    <mergeCell ref="B4:C4"/>
    <mergeCell ref="B10:B12"/>
    <mergeCell ref="B6:C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1"/>
  <sheetViews>
    <sheetView workbookViewId="0">
      <selection activeCell="F11" sqref="F11"/>
    </sheetView>
  </sheetViews>
  <sheetFormatPr baseColWidth="10" defaultRowHeight="15" x14ac:dyDescent="0.25"/>
  <cols>
    <col min="2" max="2" width="86.85546875" customWidth="1"/>
    <col min="3" max="3" width="15.28515625" bestFit="1" customWidth="1"/>
  </cols>
  <sheetData>
    <row r="2" spans="2:3" ht="15.75" x14ac:dyDescent="0.25">
      <c r="B2" s="97" t="s">
        <v>0</v>
      </c>
      <c r="C2" s="97"/>
    </row>
    <row r="3" spans="2:3" x14ac:dyDescent="0.25">
      <c r="B3" s="40"/>
      <c r="C3" s="40"/>
    </row>
    <row r="4" spans="2:3" x14ac:dyDescent="0.25">
      <c r="B4" s="102" t="s">
        <v>82</v>
      </c>
      <c r="C4" s="102"/>
    </row>
    <row r="5" spans="2:3" x14ac:dyDescent="0.25">
      <c r="B5" s="41"/>
      <c r="C5" s="41"/>
    </row>
    <row r="6" spans="2:3" x14ac:dyDescent="0.25">
      <c r="B6" s="48" t="s">
        <v>0</v>
      </c>
      <c r="C6" s="42"/>
    </row>
    <row r="7" spans="2:3" x14ac:dyDescent="0.25">
      <c r="B7" s="43"/>
      <c r="C7" s="42"/>
    </row>
    <row r="8" spans="2:3" x14ac:dyDescent="0.25">
      <c r="B8" s="44"/>
      <c r="C8" s="45" t="s">
        <v>3</v>
      </c>
    </row>
    <row r="9" spans="2:3" x14ac:dyDescent="0.25">
      <c r="B9" s="103" t="s">
        <v>4</v>
      </c>
      <c r="C9" s="49"/>
    </row>
    <row r="10" spans="2:3" x14ac:dyDescent="0.25">
      <c r="B10" s="104"/>
      <c r="C10" s="50">
        <v>44926</v>
      </c>
    </row>
    <row r="11" spans="2:3" x14ac:dyDescent="0.25">
      <c r="B11" s="105"/>
      <c r="C11" s="51"/>
    </row>
    <row r="12" spans="2:3" x14ac:dyDescent="0.25">
      <c r="B12" s="52" t="s">
        <v>83</v>
      </c>
      <c r="C12" s="53"/>
    </row>
    <row r="13" spans="2:3" x14ac:dyDescent="0.25">
      <c r="B13" s="54" t="s">
        <v>84</v>
      </c>
      <c r="C13" s="55">
        <v>16569288.719999999</v>
      </c>
    </row>
    <row r="14" spans="2:3" x14ac:dyDescent="0.25">
      <c r="B14" s="56" t="s">
        <v>85</v>
      </c>
      <c r="C14" s="57">
        <v>0</v>
      </c>
    </row>
    <row r="15" spans="2:3" x14ac:dyDescent="0.25">
      <c r="B15" s="56" t="s">
        <v>86</v>
      </c>
      <c r="C15" s="58">
        <v>70630988.140000001</v>
      </c>
    </row>
    <row r="16" spans="2:3" x14ac:dyDescent="0.25">
      <c r="B16" s="56" t="s">
        <v>87</v>
      </c>
      <c r="C16" s="59">
        <f>SUM(C17:C20)</f>
        <v>-74382272.180000007</v>
      </c>
    </row>
    <row r="17" spans="2:3" x14ac:dyDescent="0.25">
      <c r="B17" s="60" t="s">
        <v>88</v>
      </c>
      <c r="C17" s="61">
        <v>-70630988.140000001</v>
      </c>
    </row>
    <row r="18" spans="2:3" x14ac:dyDescent="0.25">
      <c r="B18" s="60" t="s">
        <v>89</v>
      </c>
      <c r="C18" s="61">
        <v>-3949097.93</v>
      </c>
    </row>
    <row r="19" spans="2:3" x14ac:dyDescent="0.25">
      <c r="B19" s="60" t="s">
        <v>90</v>
      </c>
      <c r="C19" s="61"/>
    </row>
    <row r="20" spans="2:3" x14ac:dyDescent="0.25">
      <c r="B20" s="60" t="s">
        <v>91</v>
      </c>
      <c r="C20" s="61">
        <v>197813.89</v>
      </c>
    </row>
    <row r="21" spans="2:3" x14ac:dyDescent="0.25">
      <c r="B21" s="56" t="s">
        <v>92</v>
      </c>
      <c r="C21" s="59">
        <f>SUM(C22:C23)</f>
        <v>51229740.660000004</v>
      </c>
    </row>
    <row r="22" spans="2:3" x14ac:dyDescent="0.25">
      <c r="B22" s="60" t="s">
        <v>93</v>
      </c>
      <c r="C22" s="61">
        <v>115510.78</v>
      </c>
    </row>
    <row r="23" spans="2:3" x14ac:dyDescent="0.25">
      <c r="B23" s="60" t="s">
        <v>94</v>
      </c>
      <c r="C23" s="61">
        <v>51114229.880000003</v>
      </c>
    </row>
    <row r="24" spans="2:3" x14ac:dyDescent="0.25">
      <c r="B24" s="56" t="s">
        <v>95</v>
      </c>
      <c r="C24" s="59">
        <f>SUM(C25:C27)</f>
        <v>-17114186.449999999</v>
      </c>
    </row>
    <row r="25" spans="2:3" x14ac:dyDescent="0.25">
      <c r="B25" s="60" t="s">
        <v>96</v>
      </c>
      <c r="C25" s="61">
        <v>-13025677.67</v>
      </c>
    </row>
    <row r="26" spans="2:3" x14ac:dyDescent="0.25">
      <c r="B26" s="60" t="s">
        <v>97</v>
      </c>
      <c r="C26" s="61">
        <v>-4088508.78</v>
      </c>
    </row>
    <row r="27" spans="2:3" x14ac:dyDescent="0.25">
      <c r="B27" s="60" t="s">
        <v>98</v>
      </c>
      <c r="C27" s="61">
        <v>0</v>
      </c>
    </row>
    <row r="28" spans="2:3" x14ac:dyDescent="0.25">
      <c r="B28" s="56" t="s">
        <v>99</v>
      </c>
      <c r="C28" s="59">
        <f>SUM(C29:C33)</f>
        <v>-27756785.059999999</v>
      </c>
    </row>
    <row r="29" spans="2:3" x14ac:dyDescent="0.25">
      <c r="B29" s="60" t="s">
        <v>100</v>
      </c>
      <c r="C29" s="61">
        <v>-20898300.329999998</v>
      </c>
    </row>
    <row r="30" spans="2:3" x14ac:dyDescent="0.25">
      <c r="B30" s="60" t="s">
        <v>101</v>
      </c>
      <c r="C30" s="61">
        <v>-5491828.9100000001</v>
      </c>
    </row>
    <row r="31" spans="2:3" x14ac:dyDescent="0.25">
      <c r="B31" s="60" t="s">
        <v>102</v>
      </c>
      <c r="C31" s="61">
        <v>-1366655.82</v>
      </c>
    </row>
    <row r="32" spans="2:3" x14ac:dyDescent="0.25">
      <c r="B32" s="60" t="s">
        <v>103</v>
      </c>
      <c r="C32" s="61">
        <v>0</v>
      </c>
    </row>
    <row r="33" spans="2:3" x14ac:dyDescent="0.25">
      <c r="B33" s="60" t="s">
        <v>104</v>
      </c>
      <c r="C33" s="61">
        <v>0</v>
      </c>
    </row>
    <row r="34" spans="2:3" x14ac:dyDescent="0.25">
      <c r="B34" s="56" t="s">
        <v>105</v>
      </c>
      <c r="C34" s="59">
        <f>SUM(C35:C37)</f>
        <v>-12798608.860000001</v>
      </c>
    </row>
    <row r="35" spans="2:3" x14ac:dyDescent="0.25">
      <c r="B35" s="60" t="s">
        <v>106</v>
      </c>
      <c r="C35" s="61">
        <v>-135126.16</v>
      </c>
    </row>
    <row r="36" spans="2:3" x14ac:dyDescent="0.25">
      <c r="B36" s="60" t="s">
        <v>107</v>
      </c>
      <c r="C36" s="61">
        <v>-491260.64</v>
      </c>
    </row>
    <row r="37" spans="2:3" x14ac:dyDescent="0.25">
      <c r="B37" s="60" t="s">
        <v>108</v>
      </c>
      <c r="C37" s="61">
        <v>-12172222.060000001</v>
      </c>
    </row>
    <row r="38" spans="2:3" x14ac:dyDescent="0.25">
      <c r="B38" s="56" t="s">
        <v>109</v>
      </c>
      <c r="C38" s="57">
        <v>10751818.98</v>
      </c>
    </row>
    <row r="39" spans="2:3" x14ac:dyDescent="0.25">
      <c r="B39" s="56" t="s">
        <v>110</v>
      </c>
      <c r="C39" s="57">
        <v>575898.30000000005</v>
      </c>
    </row>
    <row r="40" spans="2:3" x14ac:dyDescent="0.25">
      <c r="B40" s="56" t="s">
        <v>111</v>
      </c>
      <c r="C40" s="59">
        <f>C41+C45+C49</f>
        <v>523859.55</v>
      </c>
    </row>
    <row r="41" spans="2:3" x14ac:dyDescent="0.25">
      <c r="B41" s="62" t="s">
        <v>149</v>
      </c>
      <c r="C41" s="63">
        <f>SUM(C42:C44)</f>
        <v>379157.74</v>
      </c>
    </row>
    <row r="42" spans="2:3" x14ac:dyDescent="0.25">
      <c r="B42" s="64" t="s">
        <v>112</v>
      </c>
      <c r="C42" s="65">
        <v>0</v>
      </c>
    </row>
    <row r="43" spans="2:3" x14ac:dyDescent="0.25">
      <c r="B43" s="64" t="s">
        <v>113</v>
      </c>
      <c r="C43" s="65">
        <v>379157.74</v>
      </c>
    </row>
    <row r="44" spans="2:3" x14ac:dyDescent="0.25">
      <c r="B44" s="64" t="s">
        <v>114</v>
      </c>
      <c r="C44" s="65">
        <v>0</v>
      </c>
    </row>
    <row r="45" spans="2:3" x14ac:dyDescent="0.25">
      <c r="B45" s="62" t="s">
        <v>150</v>
      </c>
      <c r="C45" s="63">
        <f>SUM(C46:C48)</f>
        <v>144701.81</v>
      </c>
    </row>
    <row r="46" spans="2:3" x14ac:dyDescent="0.25">
      <c r="B46" s="64" t="s">
        <v>112</v>
      </c>
      <c r="C46" s="65">
        <v>0</v>
      </c>
    </row>
    <row r="47" spans="2:3" x14ac:dyDescent="0.25">
      <c r="B47" s="64" t="s">
        <v>113</v>
      </c>
      <c r="C47" s="65">
        <v>144701.81</v>
      </c>
    </row>
    <row r="48" spans="2:3" x14ac:dyDescent="0.25">
      <c r="B48" s="64" t="s">
        <v>114</v>
      </c>
      <c r="C48" s="65">
        <v>0</v>
      </c>
    </row>
    <row r="49" spans="2:3" x14ac:dyDescent="0.25">
      <c r="B49" s="62" t="s">
        <v>151</v>
      </c>
      <c r="C49" s="61">
        <v>0</v>
      </c>
    </row>
    <row r="50" spans="2:3" x14ac:dyDescent="0.25">
      <c r="B50" s="56" t="s">
        <v>115</v>
      </c>
      <c r="C50" s="57">
        <v>0</v>
      </c>
    </row>
    <row r="51" spans="2:3" x14ac:dyDescent="0.25">
      <c r="B51" s="56" t="s">
        <v>116</v>
      </c>
      <c r="C51" s="59">
        <f>SUM(C52:C54)</f>
        <v>0</v>
      </c>
    </row>
    <row r="52" spans="2:3" x14ac:dyDescent="0.25">
      <c r="B52" s="66" t="s">
        <v>117</v>
      </c>
      <c r="C52" s="61">
        <v>0</v>
      </c>
    </row>
    <row r="53" spans="2:3" x14ac:dyDescent="0.25">
      <c r="B53" s="66" t="s">
        <v>118</v>
      </c>
      <c r="C53" s="61">
        <v>0</v>
      </c>
    </row>
    <row r="54" spans="2:3" x14ac:dyDescent="0.25">
      <c r="B54" s="66" t="s">
        <v>119</v>
      </c>
      <c r="C54" s="61">
        <v>0</v>
      </c>
    </row>
    <row r="55" spans="2:3" x14ac:dyDescent="0.25">
      <c r="B55" s="56" t="s">
        <v>120</v>
      </c>
      <c r="C55" s="59">
        <f>SUM(C56:C57)</f>
        <v>0</v>
      </c>
    </row>
    <row r="56" spans="2:3" x14ac:dyDescent="0.25">
      <c r="B56" s="60" t="s">
        <v>121</v>
      </c>
      <c r="C56" s="61">
        <v>0</v>
      </c>
    </row>
    <row r="57" spans="2:3" x14ac:dyDescent="0.25">
      <c r="B57" s="67" t="s">
        <v>122</v>
      </c>
      <c r="C57" s="61">
        <v>0</v>
      </c>
    </row>
    <row r="58" spans="2:3" x14ac:dyDescent="0.25">
      <c r="B58" s="68" t="s">
        <v>123</v>
      </c>
      <c r="C58" s="69">
        <f>C13+C14+C15+C16+C21+C24+C28+C34+C38+C39+C40+C50+C51+C55</f>
        <v>18229741.800000004</v>
      </c>
    </row>
    <row r="59" spans="2:3" x14ac:dyDescent="0.25">
      <c r="B59" s="54" t="s">
        <v>124</v>
      </c>
      <c r="C59" s="70">
        <f>SUM(C60:C62)</f>
        <v>105428.54</v>
      </c>
    </row>
    <row r="60" spans="2:3" x14ac:dyDescent="0.25">
      <c r="B60" s="60" t="s">
        <v>125</v>
      </c>
      <c r="C60" s="61">
        <v>0</v>
      </c>
    </row>
    <row r="61" spans="2:3" x14ac:dyDescent="0.25">
      <c r="B61" s="60" t="s">
        <v>126</v>
      </c>
      <c r="C61" s="61">
        <v>105428.54</v>
      </c>
    </row>
    <row r="62" spans="2:3" x14ac:dyDescent="0.25">
      <c r="B62" s="71" t="s">
        <v>127</v>
      </c>
      <c r="C62" s="61">
        <v>0</v>
      </c>
    </row>
    <row r="63" spans="2:3" x14ac:dyDescent="0.25">
      <c r="B63" s="72" t="s">
        <v>128</v>
      </c>
      <c r="C63" s="59">
        <f>SUM(C64:C66)</f>
        <v>-106899.25</v>
      </c>
    </row>
    <row r="64" spans="2:3" x14ac:dyDescent="0.25">
      <c r="B64" s="73" t="s">
        <v>129</v>
      </c>
      <c r="C64" s="61">
        <v>0</v>
      </c>
    </row>
    <row r="65" spans="2:3" x14ac:dyDescent="0.25">
      <c r="B65" s="73" t="s">
        <v>130</v>
      </c>
      <c r="C65" s="61">
        <v>-106899.25</v>
      </c>
    </row>
    <row r="66" spans="2:3" x14ac:dyDescent="0.25">
      <c r="B66" s="73" t="s">
        <v>131</v>
      </c>
      <c r="C66" s="61">
        <v>0</v>
      </c>
    </row>
    <row r="67" spans="2:3" x14ac:dyDescent="0.25">
      <c r="B67" s="72" t="s">
        <v>132</v>
      </c>
      <c r="C67" s="57">
        <v>0</v>
      </c>
    </row>
    <row r="68" spans="2:3" x14ac:dyDescent="0.25">
      <c r="B68" s="72" t="s">
        <v>133</v>
      </c>
      <c r="C68" s="57">
        <v>0</v>
      </c>
    </row>
    <row r="69" spans="2:3" x14ac:dyDescent="0.25">
      <c r="B69" s="72" t="s">
        <v>134</v>
      </c>
      <c r="C69" s="57">
        <v>0</v>
      </c>
    </row>
    <row r="70" spans="2:3" x14ac:dyDescent="0.25">
      <c r="B70" s="74" t="s">
        <v>135</v>
      </c>
      <c r="C70" s="75">
        <v>0</v>
      </c>
    </row>
    <row r="71" spans="2:3" x14ac:dyDescent="0.25">
      <c r="B71" s="76" t="s">
        <v>136</v>
      </c>
      <c r="C71" s="77">
        <f>C59+C63+C67+C68+C69+C70</f>
        <v>-1470.7100000000064</v>
      </c>
    </row>
    <row r="72" spans="2:3" x14ac:dyDescent="0.25">
      <c r="B72" s="76" t="s">
        <v>137</v>
      </c>
      <c r="C72" s="77">
        <f>C58+C71</f>
        <v>18228271.090000004</v>
      </c>
    </row>
    <row r="73" spans="2:3" x14ac:dyDescent="0.25">
      <c r="B73" s="78" t="s">
        <v>138</v>
      </c>
      <c r="C73" s="58">
        <v>-314125.88</v>
      </c>
    </row>
    <row r="74" spans="2:3" x14ac:dyDescent="0.25">
      <c r="B74" s="79" t="s">
        <v>139</v>
      </c>
      <c r="C74" s="80">
        <f>C72+C73</f>
        <v>17914145.210000005</v>
      </c>
    </row>
    <row r="75" spans="2:3" x14ac:dyDescent="0.25">
      <c r="B75" s="106" t="s">
        <v>140</v>
      </c>
      <c r="C75" s="107"/>
    </row>
    <row r="76" spans="2:3" x14ac:dyDescent="0.25">
      <c r="B76" s="81" t="s">
        <v>141</v>
      </c>
      <c r="C76" s="82">
        <v>0</v>
      </c>
    </row>
    <row r="77" spans="2:3" x14ac:dyDescent="0.25">
      <c r="B77" s="83" t="s">
        <v>142</v>
      </c>
      <c r="C77" s="80">
        <f>C74+C76</f>
        <v>17914145.210000005</v>
      </c>
    </row>
    <row r="78" spans="2:3" x14ac:dyDescent="0.25">
      <c r="B78" s="84"/>
      <c r="C78" s="85"/>
    </row>
    <row r="79" spans="2:3" x14ac:dyDescent="0.25">
      <c r="B79" s="84"/>
      <c r="C79" s="86" t="s">
        <v>143</v>
      </c>
    </row>
    <row r="80" spans="2:3" x14ac:dyDescent="0.25">
      <c r="B80" s="84"/>
      <c r="C80" s="87">
        <v>2022</v>
      </c>
    </row>
    <row r="81" spans="2:3" x14ac:dyDescent="0.25">
      <c r="B81" s="108" t="s">
        <v>144</v>
      </c>
      <c r="C81" s="109"/>
    </row>
    <row r="82" spans="2:3" x14ac:dyDescent="0.25">
      <c r="B82" s="88" t="s">
        <v>145</v>
      </c>
      <c r="C82" s="89">
        <f>C77</f>
        <v>17914145.210000005</v>
      </c>
    </row>
    <row r="83" spans="2:3" x14ac:dyDescent="0.25">
      <c r="B83" s="90" t="s">
        <v>152</v>
      </c>
      <c r="C83" s="91">
        <v>0</v>
      </c>
    </row>
    <row r="84" spans="2:3" x14ac:dyDescent="0.25">
      <c r="B84" s="56" t="s">
        <v>153</v>
      </c>
      <c r="C84" s="91">
        <v>0</v>
      </c>
    </row>
    <row r="85" spans="2:3" x14ac:dyDescent="0.25">
      <c r="B85" s="56" t="s">
        <v>154</v>
      </c>
      <c r="C85" s="91">
        <f>118923447.66-4500000</f>
        <v>114423447.66</v>
      </c>
    </row>
    <row r="86" spans="2:3" x14ac:dyDescent="0.25">
      <c r="B86" s="56" t="s">
        <v>155</v>
      </c>
      <c r="C86" s="91">
        <v>689417.71</v>
      </c>
    </row>
    <row r="87" spans="2:3" x14ac:dyDescent="0.25">
      <c r="B87" s="56" t="s">
        <v>156</v>
      </c>
      <c r="C87" s="92">
        <v>0</v>
      </c>
    </row>
    <row r="88" spans="2:3" x14ac:dyDescent="0.25">
      <c r="B88" s="56" t="s">
        <v>157</v>
      </c>
      <c r="C88" s="93">
        <v>0</v>
      </c>
    </row>
    <row r="89" spans="2:3" x14ac:dyDescent="0.25">
      <c r="B89" s="94" t="s">
        <v>158</v>
      </c>
      <c r="C89" s="95">
        <v>0</v>
      </c>
    </row>
    <row r="90" spans="2:3" ht="30" x14ac:dyDescent="0.25">
      <c r="B90" s="88" t="s">
        <v>146</v>
      </c>
      <c r="C90" s="80">
        <f>SUM(C83:C89)</f>
        <v>115112865.36999999</v>
      </c>
    </row>
    <row r="91" spans="2:3" x14ac:dyDescent="0.25">
      <c r="B91" s="90" t="s">
        <v>159</v>
      </c>
      <c r="C91" s="91">
        <v>0</v>
      </c>
    </row>
    <row r="92" spans="2:3" x14ac:dyDescent="0.25">
      <c r="B92" s="56" t="s">
        <v>160</v>
      </c>
      <c r="C92" s="91">
        <v>0</v>
      </c>
    </row>
    <row r="93" spans="2:3" x14ac:dyDescent="0.25">
      <c r="B93" s="56" t="s">
        <v>161</v>
      </c>
      <c r="C93" s="91">
        <v>-10751818.98</v>
      </c>
    </row>
    <row r="94" spans="2:3" x14ac:dyDescent="0.25">
      <c r="B94" s="56" t="s">
        <v>162</v>
      </c>
      <c r="C94" s="92">
        <v>0</v>
      </c>
    </row>
    <row r="95" spans="2:3" x14ac:dyDescent="0.25">
      <c r="B95" s="56" t="s">
        <v>163</v>
      </c>
      <c r="C95" s="93">
        <v>0</v>
      </c>
    </row>
    <row r="96" spans="2:3" x14ac:dyDescent="0.25">
      <c r="B96" s="94" t="s">
        <v>164</v>
      </c>
      <c r="C96" s="95">
        <v>0</v>
      </c>
    </row>
    <row r="97" spans="2:3" x14ac:dyDescent="0.25">
      <c r="B97" s="88" t="s">
        <v>147</v>
      </c>
      <c r="C97" s="80">
        <f>SUM(C91:C96)</f>
        <v>-10751818.98</v>
      </c>
    </row>
    <row r="98" spans="2:3" x14ac:dyDescent="0.25">
      <c r="B98" s="88" t="s">
        <v>148</v>
      </c>
      <c r="C98" s="80">
        <f>C82+C90+C97</f>
        <v>122275191.59999999</v>
      </c>
    </row>
    <row r="99" spans="2:3" x14ac:dyDescent="0.25">
      <c r="B99" s="47"/>
      <c r="C99" s="46"/>
    </row>
    <row r="100" spans="2:3" x14ac:dyDescent="0.25">
      <c r="B100" s="41"/>
      <c r="C100" s="46"/>
    </row>
    <row r="101" spans="2:3" x14ac:dyDescent="0.25">
      <c r="B101" s="110" t="s">
        <v>81</v>
      </c>
      <c r="C101" s="110"/>
    </row>
  </sheetData>
  <mergeCells count="6">
    <mergeCell ref="B101:C101"/>
    <mergeCell ref="B2:C2"/>
    <mergeCell ref="B4:C4"/>
    <mergeCell ref="B9:B11"/>
    <mergeCell ref="B75:C75"/>
    <mergeCell ref="B81:C8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19051F-6F72-4BDD-8C99-2D6BD18BE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DCA6D5-7F2A-45BD-A490-882D79814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A6687-B7F8-4458-A0B8-12872BBBCD0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e4b73361-b4d4-4302-9756-11c2890942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2025-02-11T08:42:24Z</dcterms:created>
  <dcterms:modified xsi:type="dcterms:W3CDTF">2025-02-11T08:43:08Z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