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://IntraEMVS.emv.es/sitios/DGA/def/dcdef/Información trimestral Ayto/PORTAL DE TRANSPARENCIA/2018/2º T 2018/"/>
    </mc:Choice>
  </mc:AlternateContent>
  <bookViews>
    <workbookView xWindow="0" yWindow="0" windowWidth="28800" windowHeight="12330" activeTab="1"/>
  </bookViews>
  <sheets>
    <sheet name="BALANCE" sheetId="1" r:id="rId1"/>
    <sheet name="PYG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3" i="2" l="1"/>
  <c r="E93" i="2"/>
  <c r="F86" i="2"/>
  <c r="E86" i="2"/>
  <c r="F61" i="2"/>
  <c r="E61" i="2"/>
  <c r="D61" i="2"/>
  <c r="C61" i="2"/>
  <c r="F57" i="2"/>
  <c r="F69" i="2" s="1"/>
  <c r="E57" i="2"/>
  <c r="E69" i="2" s="1"/>
  <c r="D57" i="2"/>
  <c r="D69" i="2" s="1"/>
  <c r="C57" i="2"/>
  <c r="C69" i="2" s="1"/>
  <c r="F53" i="2"/>
  <c r="E53" i="2"/>
  <c r="D53" i="2"/>
  <c r="C53" i="2"/>
  <c r="F49" i="2"/>
  <c r="E49" i="2"/>
  <c r="D49" i="2"/>
  <c r="C49" i="2"/>
  <c r="F43" i="2"/>
  <c r="E43" i="2"/>
  <c r="D43" i="2"/>
  <c r="C43" i="2"/>
  <c r="F39" i="2"/>
  <c r="E39" i="2"/>
  <c r="D39" i="2"/>
  <c r="C39" i="2"/>
  <c r="F38" i="2"/>
  <c r="E38" i="2"/>
  <c r="D38" i="2"/>
  <c r="C38" i="2"/>
  <c r="F32" i="2"/>
  <c r="E32" i="2"/>
  <c r="D32" i="2"/>
  <c r="C32" i="2"/>
  <c r="F27" i="2"/>
  <c r="E27" i="2"/>
  <c r="D27" i="2"/>
  <c r="C27" i="2"/>
  <c r="F23" i="2"/>
  <c r="E23" i="2"/>
  <c r="D23" i="2"/>
  <c r="C23" i="2"/>
  <c r="F20" i="2"/>
  <c r="E20" i="2"/>
  <c r="D20" i="2"/>
  <c r="C20" i="2"/>
  <c r="F15" i="2"/>
  <c r="F56" i="2" s="1"/>
  <c r="F70" i="2" s="1"/>
  <c r="F72" i="2" s="1"/>
  <c r="F75" i="2" s="1"/>
  <c r="F78" i="2" s="1"/>
  <c r="F94" i="2" s="1"/>
  <c r="E15" i="2"/>
  <c r="E56" i="2" s="1"/>
  <c r="E70" i="2" s="1"/>
  <c r="E72" i="2" s="1"/>
  <c r="E75" i="2" s="1"/>
  <c r="E78" i="2" s="1"/>
  <c r="E94" i="2" s="1"/>
  <c r="D15" i="2"/>
  <c r="D56" i="2" s="1"/>
  <c r="D70" i="2" s="1"/>
  <c r="D72" i="2" s="1"/>
  <c r="D75" i="2" s="1"/>
  <c r="C15" i="2"/>
  <c r="C56" i="2" s="1"/>
  <c r="C70" i="2" s="1"/>
  <c r="C72" i="2" s="1"/>
  <c r="C75" i="2" s="1"/>
  <c r="B5" i="2"/>
  <c r="F88" i="1"/>
  <c r="E88" i="1"/>
  <c r="D88" i="1"/>
  <c r="C88" i="1"/>
  <c r="F82" i="1"/>
  <c r="E82" i="1"/>
  <c r="D82" i="1"/>
  <c r="C82" i="1"/>
  <c r="F78" i="1"/>
  <c r="E78" i="1"/>
  <c r="D78" i="1"/>
  <c r="C78" i="1"/>
  <c r="F76" i="1"/>
  <c r="E76" i="1"/>
  <c r="D76" i="1"/>
  <c r="C76" i="1"/>
  <c r="F66" i="1"/>
  <c r="E66" i="1"/>
  <c r="D66" i="1"/>
  <c r="C66" i="1"/>
  <c r="F62" i="1"/>
  <c r="E62" i="1"/>
  <c r="D62" i="1"/>
  <c r="C62" i="1"/>
  <c r="F61" i="1"/>
  <c r="E61" i="1"/>
  <c r="D61" i="1"/>
  <c r="C61" i="1"/>
  <c r="F49" i="1"/>
  <c r="E49" i="1"/>
  <c r="D49" i="1"/>
  <c r="C49" i="1"/>
  <c r="C48" i="1" s="1"/>
  <c r="C93" i="1" s="1"/>
  <c r="F48" i="1"/>
  <c r="F93" i="1" s="1"/>
  <c r="E48" i="1"/>
  <c r="E93" i="1" s="1"/>
  <c r="D48" i="1"/>
  <c r="D93" i="1" s="1"/>
  <c r="E41" i="1"/>
  <c r="E38" i="1" s="1"/>
  <c r="E28" i="1" s="1"/>
  <c r="F38" i="1"/>
  <c r="D38" i="1"/>
  <c r="D28" i="1" s="1"/>
  <c r="C38" i="1"/>
  <c r="F35" i="1"/>
  <c r="E35" i="1"/>
  <c r="C35" i="1"/>
  <c r="F30" i="1"/>
  <c r="E30" i="1"/>
  <c r="D30" i="1"/>
  <c r="C30" i="1"/>
  <c r="C29" i="1" s="1"/>
  <c r="C28" i="1" s="1"/>
  <c r="F29" i="1"/>
  <c r="E29" i="1"/>
  <c r="D29" i="1"/>
  <c r="F28" i="1"/>
  <c r="F21" i="1"/>
  <c r="E21" i="1"/>
  <c r="D21" i="1"/>
  <c r="C21" i="1"/>
  <c r="C11" i="1" s="1"/>
  <c r="C46" i="1" s="1"/>
  <c r="D20" i="1"/>
  <c r="F17" i="1"/>
  <c r="E17" i="1"/>
  <c r="D17" i="1"/>
  <c r="C17" i="1"/>
  <c r="F12" i="1"/>
  <c r="E12" i="1"/>
  <c r="D12" i="1"/>
  <c r="D11" i="1" s="1"/>
  <c r="D46" i="1" s="1"/>
  <c r="C12" i="1"/>
  <c r="F11" i="1"/>
  <c r="F46" i="1" s="1"/>
  <c r="E11" i="1"/>
  <c r="E46" i="1" s="1"/>
</calcChain>
</file>

<file path=xl/sharedStrings.xml><?xml version="1.0" encoding="utf-8"?>
<sst xmlns="http://schemas.openxmlformats.org/spreadsheetml/2006/main" count="265" uniqueCount="245">
  <si>
    <t>Ejecuciones trimestrales de las Entidades Locales</t>
  </si>
  <si>
    <t>Trimestre 2 - Ejercicio 2018</t>
  </si>
  <si>
    <t>Entidad: EMPRESA MUNICIPAL VIVIENDA Y SUELO MADRID, S.A.</t>
  </si>
  <si>
    <t>F.1.2.1 - BALANCE (Modelo Ordinario)</t>
  </si>
  <si>
    <t>(Importes en €)</t>
  </si>
  <si>
    <t>Información referida al período:</t>
  </si>
  <si>
    <t>Previsión inicial 2018</t>
  </si>
  <si>
    <t>Estimaciones actuales de cierre ejercicio</t>
  </si>
  <si>
    <t>Situación fin trimestre vencido</t>
  </si>
  <si>
    <t>ACTIVO</t>
  </si>
  <si>
    <t>A) ACTIVO NO CORRIENTE</t>
  </si>
  <si>
    <t>I. Inmovilizado intangible</t>
  </si>
  <si>
    <t>200,201,(2801),(2901)</t>
  </si>
  <si>
    <t>Desarrollo</t>
  </si>
  <si>
    <t>206,(2806),(2906)</t>
  </si>
  <si>
    <t>Aplicaciones informáticas</t>
  </si>
  <si>
    <t>Anticipos</t>
  </si>
  <si>
    <t>202,203,204,205,(2802),(2803),(2805),(2902),(2903),(2905),(2800)(2900)</t>
  </si>
  <si>
    <t>Resto del inmovilizado intangible</t>
  </si>
  <si>
    <t>II. Inmovilizado material</t>
  </si>
  <si>
    <t>210,(2910)</t>
  </si>
  <si>
    <t>Terrenos</t>
  </si>
  <si>
    <t>211, 212, 213, 214, 215, 216, 217, 218, 219, 230, 231, 232, 233, 237, (281), (2911), (2912), (2913), (2914), (2915), (2916), (2917), (2918), (2919)</t>
  </si>
  <si>
    <t>Resto inmovilizado material</t>
  </si>
  <si>
    <t>III. Inversiones inmobiliarias</t>
  </si>
  <si>
    <t xml:space="preserve">220, (2920) </t>
  </si>
  <si>
    <r>
      <t>Terrenos</t>
    </r>
    <r>
      <rPr>
        <sz val="7"/>
        <rFont val="Arial"/>
        <family val="2"/>
      </rPr>
      <t/>
    </r>
  </si>
  <si>
    <t>221, (282), (2921)</t>
  </si>
  <si>
    <t>Construcciones</t>
  </si>
  <si>
    <t>2403, 2404, 2413, 2414, 2423, 2424, (2493),(2494),(293),(2943),(2944),(2953),(2954)</t>
  </si>
  <si>
    <t>IV. Inversiones en empresas del grupo y asociadas a l/p</t>
  </si>
  <si>
    <t>2405,2415,2425,250,251,252,253,254,255,258,26,(2495),(259),(2945),(2955),(297),(298)</t>
  </si>
  <si>
    <t>V. Inversiones financieras a largo plazo</t>
  </si>
  <si>
    <t xml:space="preserve">VI. Activos por impuesto diferido </t>
  </si>
  <si>
    <t>VII. Deudores comerciales no corrientes</t>
  </si>
  <si>
    <t>B) ACTIVO CORRIENTE</t>
  </si>
  <si>
    <t xml:space="preserve">I. Activos no corrientes mantenidos para la venta </t>
  </si>
  <si>
    <t>Inmovilizado</t>
  </si>
  <si>
    <t>580, (5990)</t>
  </si>
  <si>
    <t>Resto de inmovilizado</t>
  </si>
  <si>
    <t>581, 582, (5991), (5992)</t>
  </si>
  <si>
    <t>Inversiones financieras</t>
  </si>
  <si>
    <t>583, 584, (5993), (5994)</t>
  </si>
  <si>
    <t>Existencias y otros activos</t>
  </si>
  <si>
    <t>II. Existencias</t>
  </si>
  <si>
    <t>30, 31, 32, 33, 34, 35, 36, (39)</t>
  </si>
  <si>
    <t>Existencias</t>
  </si>
  <si>
    <t>III. Deudores comerciales y otras cuentas a cobrar</t>
  </si>
  <si>
    <t>430, 431, 432, 433, 434,435, 436,(437),(490),(4933),(4934),(4935)</t>
  </si>
  <si>
    <r>
      <t>Clientes por ventas y prestaciones de servicios</t>
    </r>
    <r>
      <rPr>
        <sz val="7"/>
        <rFont val="Arial"/>
        <family val="2"/>
      </rPr>
      <t/>
    </r>
  </si>
  <si>
    <r>
      <t>Accionistas (socios) por desembolsos exigidos</t>
    </r>
    <r>
      <rPr>
        <sz val="7"/>
        <rFont val="Arial"/>
        <family val="2"/>
      </rPr>
      <t/>
    </r>
  </si>
  <si>
    <t>44, 460, 470, 471, 472, 544, 5531, 5533</t>
  </si>
  <si>
    <t>Otros deudores</t>
  </si>
  <si>
    <t>5303, 5304, 5313, 5314, 5323, 5324, 5333, 5334, 5343, 5344, 5353, 5354, 5523, 5524, (5393), (5394), (593), (5943), (5944), (5953), (5954)</t>
  </si>
  <si>
    <t>IV. Inversiones en empresas del grupo y asociadas a c/p</t>
  </si>
  <si>
    <t xml:space="preserve">5305, 5315, 5325, 5335, 5345, 5355, 540, 541, 542, 543, 545, 546, 547, 548, 551, 5525,5590,5593,565,566,(5395),(549),(5945),(5955),(597),(598) </t>
  </si>
  <si>
    <t>V. Inversiones financieras a corto plazo</t>
  </si>
  <si>
    <t>480, 567</t>
  </si>
  <si>
    <t xml:space="preserve">VI. Periodificaciones a corto plazo  </t>
  </si>
  <si>
    <t>VII. Efectivo y otros activos líquidos equivalentes</t>
  </si>
  <si>
    <t xml:space="preserve">TOTAL ACTIVO (A+B)  </t>
  </si>
  <si>
    <t>PATRIMONIO NETO Y PASIVO</t>
  </si>
  <si>
    <t>A) PATRIMONIO NETO</t>
  </si>
  <si>
    <t>A.1) Fondos propios</t>
  </si>
  <si>
    <t>100, 101, 102,(1030),(1040)</t>
  </si>
  <si>
    <t xml:space="preserve">I. Capital </t>
  </si>
  <si>
    <r>
      <t>II.  Prima de emisión</t>
    </r>
    <r>
      <rPr>
        <sz val="8"/>
        <color indexed="12"/>
        <rFont val="Arial"/>
        <family val="2"/>
      </rPr>
      <t/>
    </r>
  </si>
  <si>
    <t>112,113,114,115,119</t>
  </si>
  <si>
    <t xml:space="preserve">III. Reservas </t>
  </si>
  <si>
    <t>(108),(109)</t>
  </si>
  <si>
    <t>IV. (Acciones y participaciones en patrimonio propias)</t>
  </si>
  <si>
    <t>120, (121)</t>
  </si>
  <si>
    <t>V. Resultado de ejercicios anteriores</t>
  </si>
  <si>
    <t xml:space="preserve">VI.  Otras aportaciones de socios </t>
  </si>
  <si>
    <t xml:space="preserve">VII. Resultado del ejercicio </t>
  </si>
  <si>
    <t>(557)</t>
  </si>
  <si>
    <t xml:space="preserve">VIII. (Dividendo a cuenta)  </t>
  </si>
  <si>
    <t>IX. Otros instrumentos de patrimonio neto</t>
  </si>
  <si>
    <t>133, 1340, 137, 135, 136</t>
  </si>
  <si>
    <t xml:space="preserve">A.2) Ajustes por cambio de valor </t>
  </si>
  <si>
    <t>130, 131, 132</t>
  </si>
  <si>
    <t xml:space="preserve">A.3) Subvenciones, donaciones y legados recibidos </t>
  </si>
  <si>
    <t>B) PASIVO NO CORRIENTE</t>
  </si>
  <si>
    <t>I. Provisiones a largo plazo</t>
  </si>
  <si>
    <t>Provisión por retribuciones al personal</t>
  </si>
  <si>
    <t>Provisión por desmantelamiento, retiro o rehabilitación del inmovilizado</t>
  </si>
  <si>
    <t>141, 142, 145, 146, 147</t>
  </si>
  <si>
    <t>Otras provisiones</t>
  </si>
  <si>
    <t>II. Deudas a largo plazo</t>
  </si>
  <si>
    <t>177, 178, 179</t>
  </si>
  <si>
    <t>Obligaciones y otros valores negociables</t>
  </si>
  <si>
    <t>1605, 170</t>
  </si>
  <si>
    <t>Deudas con entidades de crédito</t>
  </si>
  <si>
    <t>1625, 174</t>
  </si>
  <si>
    <t>Acreedores por arrendamiento financiero</t>
  </si>
  <si>
    <t>1615, 1635, 171, 172, 173, 175, 176, 180, 185, 189</t>
  </si>
  <si>
    <t>Otras deudas a largo plazo</t>
  </si>
  <si>
    <t>1603, 1604, 1613, 1614, 1623, 1624, 1633, 1634</t>
  </si>
  <si>
    <t>III. Deudas con empresas del grupo y asociadas a l/p</t>
  </si>
  <si>
    <t xml:space="preserve">IV. Pasivos por impuesto diferido  </t>
  </si>
  <si>
    <t xml:space="preserve">V. Periodificaciones a largo plazo  </t>
  </si>
  <si>
    <t>VI. Acreedores comerciales no corrientes</t>
  </si>
  <si>
    <t>VII. Deuda con características especiales a l/p</t>
  </si>
  <si>
    <t>C) PASIVO CORRIENTE</t>
  </si>
  <si>
    <t>585, 586, 587, 588, 589</t>
  </si>
  <si>
    <t>I. Pasivos vinculados con activos no corrientes mantenidos para la venta</t>
  </si>
  <si>
    <t xml:space="preserve">II. Provisiones a corto plazo </t>
  </si>
  <si>
    <t>Provisión desmantelamiento, retiro o rehabilitación del inmovilizado</t>
  </si>
  <si>
    <t>499, 5291, 5292, 5294, 5296, 5297</t>
  </si>
  <si>
    <t>III. Deudas a corto plazo</t>
  </si>
  <si>
    <t>550, 501, 505, 506</t>
  </si>
  <si>
    <t>5105, 520,527</t>
  </si>
  <si>
    <t>5125, 524</t>
  </si>
  <si>
    <t>194, 509, 5115, 5135, 5145, 521, 522, 523, 525, 526, 528, 551, 5525, 5530, 5532, 555,565,5566,5595,5598,560,561,69,(1034),(1044),(190),(192)</t>
  </si>
  <si>
    <t>Otras deudas a corto plazo</t>
  </si>
  <si>
    <t>5103, 5104, 5113,5114, 5123, 5124, 5133, 5134, 5143, 5144, 5523, 5524, 5563,5564</t>
  </si>
  <si>
    <t>IV. Deudas con empresas del grupo y asociadas a c/p</t>
  </si>
  <si>
    <t>V. Acreedores comerciales y otras cuentas a pagar</t>
  </si>
  <si>
    <t>400, 401, 403, 404, 405, (406)</t>
  </si>
  <si>
    <r>
      <t>Proveedores</t>
    </r>
    <r>
      <rPr>
        <sz val="7"/>
        <rFont val="Arial"/>
        <family val="2"/>
      </rPr>
      <t/>
    </r>
  </si>
  <si>
    <t>41, 438, 465, 466, 475, 476, 477</t>
  </si>
  <si>
    <t>Otros acreedores</t>
  </si>
  <si>
    <t>485, 568</t>
  </si>
  <si>
    <r>
      <t>VI. Periodificaciones a corto plazo</t>
    </r>
    <r>
      <rPr>
        <b/>
        <sz val="7"/>
        <rFont val="Arial"/>
        <family val="2"/>
      </rPr>
      <t/>
    </r>
  </si>
  <si>
    <t>VII. Deuda con características especiales a c/p</t>
  </si>
  <si>
    <t xml:space="preserve">TOTAL PATRIMONIO NETO Y PASIVO (A+B+C)  </t>
  </si>
  <si>
    <t>Fecha 27 de julio de 2018</t>
  </si>
  <si>
    <t>F.1.2.2 - CUENTA DE PÉRDIDAS Y GANANCIAS (Modelo Ordinario)</t>
  </si>
  <si>
    <t>A) OPERACIONES CONTINUADAS</t>
  </si>
  <si>
    <t>700,701,702,703,704,705,(706),(708),(709)</t>
  </si>
  <si>
    <t>1. Importe neto de la cifra de negocio</t>
  </si>
  <si>
    <t>71*,7930,(6930)</t>
  </si>
  <si>
    <t>2. Variación existencias productos terminados y en curso fabricación</t>
  </si>
  <si>
    <t>3. Trabajos realizados por la empresa para su activo</t>
  </si>
  <si>
    <t>4. Aprovisionamientos</t>
  </si>
  <si>
    <t>(600),6060,6080,6090,610*</t>
  </si>
  <si>
    <t>a) Consumo de mercaderias</t>
  </si>
  <si>
    <t>(601),(602),6061,6062,6081,6082,6091,6092, 611*,612*</t>
  </si>
  <si>
    <t>b) Consumo de materias primas y otras materias consumibles</t>
  </si>
  <si>
    <t>(607)</t>
  </si>
  <si>
    <t>c) Trabajos realizados por otras empresas</t>
  </si>
  <si>
    <t>(6931),(6932),(6933),7931,7932,7933</t>
  </si>
  <si>
    <t>d) Deterioro mercaderias, materias primas y otros aprovisionamientos</t>
  </si>
  <si>
    <t>5. Otros ingresos de explotación</t>
  </si>
  <si>
    <t>a) Ingresos accesorios y otros de gestión corriente</t>
  </si>
  <si>
    <t>b) Subvenciones de explotación incorporadas al resultado ejercicio</t>
  </si>
  <si>
    <t>6. Gastos de personal</t>
  </si>
  <si>
    <t>(640),(641),(6450)</t>
  </si>
  <si>
    <t>a) Sueldos, salarios y asimilados</t>
  </si>
  <si>
    <t>(642),(643),(649)</t>
  </si>
  <si>
    <t>b) Cargas sociales</t>
  </si>
  <si>
    <t>(644),(6457),7950,7957</t>
  </si>
  <si>
    <t>c) Provisiones</t>
  </si>
  <si>
    <t>7. Otros gastos de explotación</t>
  </si>
  <si>
    <t>(62)</t>
  </si>
  <si>
    <t>a) Servicios exteriores</t>
  </si>
  <si>
    <t>(631),(634),636,639</t>
  </si>
  <si>
    <t>b) Tributos</t>
  </si>
  <si>
    <t>(650),(694),(695),794,7954</t>
  </si>
  <si>
    <t>c) Pérdidas, deterioro y variación provisiones por operaciones comerciales</t>
  </si>
  <si>
    <t>(651),(659)</t>
  </si>
  <si>
    <t>d) Otros gastos de gestión corriente</t>
  </si>
  <si>
    <t>8. Amortización de inmovilizado</t>
  </si>
  <si>
    <t>(680)</t>
  </si>
  <si>
    <t>a) Amortización inmovilizado intangible</t>
  </si>
  <si>
    <t>(681)</t>
  </si>
  <si>
    <t>b) Amortización inmovilizado material</t>
  </si>
  <si>
    <t>(682)</t>
  </si>
  <si>
    <t>c) Amortización inversiones inmobiliarias</t>
  </si>
  <si>
    <t>746</t>
  </si>
  <si>
    <t>9. Imputación subvenciones de inmovilizado no financiero y otras</t>
  </si>
  <si>
    <t>7951,7952,7955,7956</t>
  </si>
  <si>
    <t>10. Excesos de provisiones</t>
  </si>
  <si>
    <t>11. Deterioro y resultado por enajenaciones inmovilizado</t>
  </si>
  <si>
    <t>a) Deterioros y pérdidas</t>
  </si>
  <si>
    <t>(690),790</t>
  </si>
  <si>
    <t>Del inmovilizado intangible</t>
  </si>
  <si>
    <t>(691),791</t>
  </si>
  <si>
    <t>Del inmovilizado material</t>
  </si>
  <si>
    <t>(692),792</t>
  </si>
  <si>
    <t>De las inversiones financieras</t>
  </si>
  <si>
    <t>b) Resultados por enajenaciones y otras</t>
  </si>
  <si>
    <t>(670),770</t>
  </si>
  <si>
    <t>(671),771</t>
  </si>
  <si>
    <t>(672),772</t>
  </si>
  <si>
    <t>c) Deterioro y resultados por enajenaciones del inmovilizado de las scdes holding</t>
  </si>
  <si>
    <t>774</t>
  </si>
  <si>
    <t>12. Diferencias negativas de combinaciones de negocios</t>
  </si>
  <si>
    <t>12.a Subv. concedidas y transfer. realizadas por la entidad</t>
  </si>
  <si>
    <t>- Al sector público local de carácter administrativo</t>
  </si>
  <si>
    <t>- Al sector público local de carácter empresarial o fundacional</t>
  </si>
  <si>
    <t>- A otros</t>
  </si>
  <si>
    <t>13. Otros resultados</t>
  </si>
  <si>
    <t>(678)</t>
  </si>
  <si>
    <t>Gastos excepcionales</t>
  </si>
  <si>
    <t>778</t>
  </si>
  <si>
    <t>Ingresos excepcionales</t>
  </si>
  <si>
    <t>A.1) RESULTADO DE EXPLOTACIÓN  (1+2+3+4+5+6+7+8+9+10+11+12+12a+13)</t>
  </si>
  <si>
    <t>14. Ingresos financieros</t>
  </si>
  <si>
    <t>760</t>
  </si>
  <si>
    <t xml:space="preserve">a) De participaciones en instrumentos de patrimonio </t>
  </si>
  <si>
    <t>761,762,767,769</t>
  </si>
  <si>
    <t>b) De valores negociables y otros instrumentos financieros</t>
  </si>
  <si>
    <t>c) Imputación de subv., donaciones y legados de carácter financiero</t>
  </si>
  <si>
    <t>15. Gastos financieros</t>
  </si>
  <si>
    <t>(6610),(6611),(6615),(6616),(6620),(6621),(6640),(6641),(6650),(6651),(6654),(6655)</t>
  </si>
  <si>
    <t>a) Por deudas con empresas del grupo y asociadas</t>
  </si>
  <si>
    <t>(6612),(6613),(6617),(6618),(6622),(6623),(6624),(6642),(6643),(6652),(6653),(6656),(6657),(669)</t>
  </si>
  <si>
    <t>b) Por deudas con terceros</t>
  </si>
  <si>
    <t>(660)</t>
  </si>
  <si>
    <t>c) Por actualización de provisiones</t>
  </si>
  <si>
    <t>(663), 763</t>
  </si>
  <si>
    <t>16. Variación de valor razonable en instrum. financieros</t>
  </si>
  <si>
    <t>(668),768</t>
  </si>
  <si>
    <t>17. Diferencias de cambio</t>
  </si>
  <si>
    <t>(666),(667),(673),(675),(696),(697),(698),(699),766,773,775,796,797,798,799</t>
  </si>
  <si>
    <t xml:space="preserve">18. Deterioro y resultado por enaj. de instrum. financieros </t>
  </si>
  <si>
    <t>19. Otros ingresos y gastos de carácter financiero</t>
  </si>
  <si>
    <t>A.2) RESULTADO FINANCIERO  (14+15+16+17+18+19)</t>
  </si>
  <si>
    <t>A.3) RESULTADO ANTES DE IMPUESTOS  (A.1+A.2)</t>
  </si>
  <si>
    <t>(6300),6301,(633),638</t>
  </si>
  <si>
    <t>20. Impuesto sobre beneficios</t>
  </si>
  <si>
    <r>
      <t xml:space="preserve">A.4) </t>
    </r>
    <r>
      <rPr>
        <b/>
        <sz val="7.5"/>
        <rFont val="Arial"/>
        <family val="2"/>
      </rPr>
      <t xml:space="preserve">RESULTADO EJERC. PROCEDENTE OPERACIONES CONTINUADAS </t>
    </r>
    <r>
      <rPr>
        <b/>
        <sz val="8"/>
        <rFont val="Arial"/>
        <family val="2"/>
      </rPr>
      <t>(A.3+20)</t>
    </r>
  </si>
  <si>
    <t>B) OPERACIONES INTERRUMPIDAS</t>
  </si>
  <si>
    <t>21. Resultado ejerc. procedente operaciones interrumpidas neto de impuestos</t>
  </si>
  <si>
    <t>A.5) RESULTADO DEL EJERCICIO (A.4+21)</t>
  </si>
  <si>
    <t>ESTADO DE INGRESOS Y GASTOS RECONOCIDOS</t>
  </si>
  <si>
    <t>A) RESULTADO DE LA CUENTA DE PÉRDIDAS Y GANANCIAS</t>
  </si>
  <si>
    <t>I. Por valoración instrumentos financieros</t>
  </si>
  <si>
    <t>II. Por coberturas de flujos de efectivo</t>
  </si>
  <si>
    <t>III. Subvenciones, donaciones y legados recibidos</t>
  </si>
  <si>
    <t>IV. Por ganancias y pérdidas actuariales y otros ajustes</t>
  </si>
  <si>
    <t>V. Por activos no corrientes y pasivos vinculados, mantenidos para la venta</t>
  </si>
  <si>
    <t>VI. Diferencias de conversión</t>
  </si>
  <si>
    <t>VII. Efecto impositivo</t>
  </si>
  <si>
    <t>B) TOTAL INGRESOS Y GTOS IMPUTADOS DIRECTAMENTE EN PATRIMONIO NETO (I+II+III+IV+V+VI+VII)</t>
  </si>
  <si>
    <t>VIII. Por valoración de instrumentos financieros</t>
  </si>
  <si>
    <t>IX. Por coberturas de flujos de efectivo</t>
  </si>
  <si>
    <t>X. Subvenciones, donaciones y legados recibidos</t>
  </si>
  <si>
    <t>XI. Por activos no corrientes y pasivos vinculados, mantenidos para la venta</t>
  </si>
  <si>
    <t>XII. Diferencias de conversión</t>
  </si>
  <si>
    <t>XIII. Efecto impositivo</t>
  </si>
  <si>
    <t>C) TOTAL TRANSFERENCIAS A LA CUENTA DE PÉRDIDAS Y GANANCIAS (VIII+IX+X+XI+XII+XIII)</t>
  </si>
  <si>
    <t>TOTAL DE INGRESOS Y GASTOS RECONOCIDOS (A+B+C)</t>
  </si>
  <si>
    <t>* Su signo puede ser positivo o negativo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</si>
</sst>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7.5"/>
      <name val="Arial"/>
      <family val="2"/>
    </font>
    <font>
      <b/>
      <sz val="6"/>
      <color indexed="48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.5"/>
      <name val="Arial"/>
      <family val="2"/>
    </font>
    <font>
      <sz val="7"/>
      <name val="Arial"/>
      <family val="2"/>
    </font>
    <font>
      <sz val="8"/>
      <color indexed="12"/>
      <name val="Arial"/>
      <family val="2"/>
    </font>
    <font>
      <b/>
      <sz val="7"/>
      <name val="Arial"/>
      <family val="2"/>
    </font>
    <font>
      <sz val="7.5"/>
      <color indexed="10"/>
      <name val="Arial"/>
      <family val="2"/>
    </font>
    <font>
      <b/>
      <sz val="7.5"/>
      <name val="Arial"/>
      <family val="2"/>
    </font>
    <font>
      <b/>
      <sz val="10"/>
      <color indexed="48"/>
      <name val="Arial"/>
      <family val="2"/>
    </font>
    <font>
      <b/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31"/>
      </patternFill>
    </fill>
    <fill>
      <patternFill patternType="gray0625">
        <fgColor indexed="22"/>
      </patternFill>
    </fill>
    <fill>
      <patternFill patternType="solid">
        <fgColor indexed="44"/>
        <bgColor indexed="31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1">
    <xf numFmtId="0" fontId="0" fillId="0" borderId="0" xfId="0"/>
    <xf numFmtId="0" fontId="1" fillId="0" borderId="0" xfId="0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/>
    </xf>
    <xf numFmtId="0" fontId="1" fillId="0" borderId="0" xfId="0" applyFont="1" applyAlignment="1" applyProtection="1">
      <alignment vertical="center"/>
    </xf>
    <xf numFmtId="4" fontId="4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4" fontId="6" fillId="0" borderId="0" xfId="0" applyNumberFormat="1" applyFont="1" applyFill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4" fontId="3" fillId="0" borderId="0" xfId="0" applyNumberFormat="1" applyFont="1" applyFill="1" applyAlignment="1" applyProtection="1">
      <alignment horizontal="center" vertical="top"/>
    </xf>
    <xf numFmtId="4" fontId="7" fillId="0" borderId="0" xfId="0" applyNumberFormat="1" applyFon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9" fillId="2" borderId="4" xfId="0" applyFont="1" applyFill="1" applyBorder="1" applyAlignment="1" applyProtection="1">
      <alignment horizontal="right" vertical="center"/>
    </xf>
    <xf numFmtId="0" fontId="9" fillId="2" borderId="4" xfId="0" applyFont="1" applyFill="1" applyBorder="1" applyAlignment="1" applyProtection="1">
      <alignment horizontal="center" vertical="center" wrapText="1"/>
    </xf>
    <xf numFmtId="14" fontId="9" fillId="2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3" borderId="6" xfId="0" applyFont="1" applyFill="1" applyBorder="1" applyAlignment="1" applyProtection="1">
      <alignment horizontal="left" vertical="center"/>
    </xf>
    <xf numFmtId="4" fontId="9" fillId="3" borderId="6" xfId="0" applyNumberFormat="1" applyFont="1" applyFill="1" applyBorder="1" applyAlignment="1" applyProtection="1">
      <alignment vertical="center"/>
    </xf>
    <xf numFmtId="0" fontId="9" fillId="0" borderId="4" xfId="0" applyFont="1" applyFill="1" applyBorder="1" applyAlignment="1" applyProtection="1">
      <alignment horizontal="left" vertical="center" indent="1"/>
    </xf>
    <xf numFmtId="4" fontId="9" fillId="4" borderId="4" xfId="0" applyNumberFormat="1" applyFont="1" applyFill="1" applyBorder="1" applyAlignment="1" applyProtection="1">
      <alignment horizontal="right" vertical="center"/>
    </xf>
    <xf numFmtId="4" fontId="9" fillId="0" borderId="4" xfId="0" applyNumberFormat="1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horizontal="left" vertical="center" indent="2"/>
    </xf>
    <xf numFmtId="4" fontId="8" fillId="4" borderId="7" xfId="0" applyNumberFormat="1" applyFont="1" applyFill="1" applyBorder="1" applyAlignment="1" applyProtection="1">
      <alignment horizontal="right" vertical="center"/>
      <protection locked="0"/>
    </xf>
    <xf numFmtId="4" fontId="8" fillId="0" borderId="7" xfId="0" applyNumberFormat="1" applyFont="1" applyFill="1" applyBorder="1" applyAlignment="1" applyProtection="1">
      <alignment horizontal="right" vertical="center"/>
      <protection locked="0"/>
    </xf>
    <xf numFmtId="0" fontId="9" fillId="0" borderId="7" xfId="0" applyFont="1" applyFill="1" applyBorder="1" applyAlignment="1" applyProtection="1">
      <alignment horizontal="left" vertical="center" indent="1"/>
    </xf>
    <xf numFmtId="4" fontId="9" fillId="4" borderId="7" xfId="0" applyNumberFormat="1" applyFont="1" applyFill="1" applyBorder="1" applyAlignment="1" applyProtection="1">
      <alignment horizontal="right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Alignment="1" applyProtection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8" fillId="0" borderId="8" xfId="0" applyFont="1" applyFill="1" applyBorder="1" applyAlignment="1" applyProtection="1">
      <alignment horizontal="left" vertical="center" indent="2"/>
    </xf>
    <xf numFmtId="0" fontId="1" fillId="0" borderId="5" xfId="0" applyFont="1" applyFill="1" applyBorder="1" applyAlignment="1" applyProtection="1">
      <alignment vertical="center"/>
    </xf>
    <xf numFmtId="3" fontId="9" fillId="0" borderId="7" xfId="1" applyNumberFormat="1" applyFont="1" applyFill="1" applyBorder="1" applyAlignment="1" applyProtection="1">
      <alignment horizontal="left" vertical="center" wrapText="1" indent="1"/>
    </xf>
    <xf numFmtId="4" fontId="9" fillId="4" borderId="7" xfId="0" applyNumberFormat="1" applyFont="1" applyFill="1" applyBorder="1" applyAlignment="1" applyProtection="1">
      <alignment horizontal="right" vertical="center"/>
      <protection locked="0"/>
    </xf>
    <xf numFmtId="4" fontId="9" fillId="0" borderId="7" xfId="0" applyNumberFormat="1" applyFont="1" applyFill="1" applyBorder="1" applyAlignment="1" applyProtection="1">
      <alignment horizontal="right" vertical="center"/>
      <protection locked="0"/>
    </xf>
    <xf numFmtId="4" fontId="9" fillId="4" borderId="7" xfId="0" applyNumberFormat="1" applyFont="1" applyFill="1" applyBorder="1" applyAlignment="1" applyProtection="1">
      <alignment vertical="center"/>
      <protection locked="0"/>
    </xf>
    <xf numFmtId="4" fontId="9" fillId="0" borderId="7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left" vertical="center" indent="1"/>
    </xf>
    <xf numFmtId="4" fontId="9" fillId="4" borderId="9" xfId="0" applyNumberFormat="1" applyFont="1" applyFill="1" applyBorder="1" applyAlignment="1" applyProtection="1">
      <alignment vertical="center"/>
      <protection locked="0"/>
    </xf>
    <xf numFmtId="4" fontId="9" fillId="0" borderId="9" xfId="0" applyNumberFormat="1" applyFont="1" applyFill="1" applyBorder="1" applyAlignment="1" applyProtection="1">
      <alignment vertical="center"/>
      <protection locked="0"/>
    </xf>
    <xf numFmtId="4" fontId="9" fillId="3" borderId="6" xfId="0" applyNumberFormat="1" applyFont="1" applyFill="1" applyBorder="1" applyAlignment="1" applyProtection="1">
      <alignment horizontal="right" vertical="center"/>
    </xf>
    <xf numFmtId="4" fontId="9" fillId="4" borderId="4" xfId="0" applyNumberFormat="1" applyFont="1" applyFill="1" applyBorder="1" applyAlignment="1" applyProtection="1">
      <alignment vertical="center"/>
    </xf>
    <xf numFmtId="4" fontId="9" fillId="0" borderId="4" xfId="0" applyNumberFormat="1" applyFont="1" applyFill="1" applyBorder="1" applyAlignment="1" applyProtection="1">
      <alignment vertical="center"/>
    </xf>
    <xf numFmtId="0" fontId="9" fillId="0" borderId="7" xfId="0" applyFont="1" applyFill="1" applyBorder="1" applyAlignment="1" applyProtection="1">
      <alignment horizontal="left" vertical="center" indent="2"/>
    </xf>
    <xf numFmtId="4" fontId="9" fillId="4" borderId="7" xfId="0" applyNumberFormat="1" applyFont="1" applyFill="1" applyBorder="1" applyAlignment="1" applyProtection="1">
      <alignment vertical="center"/>
    </xf>
    <xf numFmtId="4" fontId="9" fillId="0" borderId="7" xfId="0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8" fillId="0" borderId="7" xfId="0" applyFont="1" applyFill="1" applyBorder="1" applyAlignment="1" applyProtection="1">
      <alignment horizontal="left" vertical="center" indent="3"/>
    </xf>
    <xf numFmtId="4" fontId="8" fillId="4" borderId="7" xfId="0" applyNumberFormat="1" applyFont="1" applyFill="1" applyBorder="1" applyAlignment="1" applyProtection="1">
      <alignment vertical="center"/>
      <protection locked="0"/>
    </xf>
    <xf numFmtId="4" fontId="8" fillId="0" borderId="7" xfId="0" applyNumberFormat="1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left" vertical="center" indent="2"/>
    </xf>
    <xf numFmtId="4" fontId="9" fillId="4" borderId="10" xfId="0" applyNumberFormat="1" applyFont="1" applyFill="1" applyBorder="1" applyAlignment="1" applyProtection="1">
      <alignment vertical="center"/>
      <protection locked="0"/>
    </xf>
    <xf numFmtId="4" fontId="9" fillId="0" borderId="10" xfId="0" applyNumberFormat="1" applyFont="1" applyFill="1" applyBorder="1" applyAlignment="1" applyProtection="1">
      <alignment vertical="center"/>
      <protection locked="0"/>
    </xf>
    <xf numFmtId="0" fontId="9" fillId="0" borderId="8" xfId="0" applyFont="1" applyFill="1" applyBorder="1" applyAlignment="1" applyProtection="1">
      <alignment horizontal="left" vertical="center" indent="1"/>
    </xf>
    <xf numFmtId="4" fontId="9" fillId="4" borderId="8" xfId="0" applyNumberFormat="1" applyFont="1" applyFill="1" applyBorder="1" applyAlignment="1" applyProtection="1">
      <alignment horizontal="right" vertical="center"/>
      <protection locked="0"/>
    </xf>
    <xf numFmtId="4" fontId="9" fillId="0" borderId="8" xfId="0" applyNumberFormat="1" applyFont="1" applyFill="1" applyBorder="1" applyAlignment="1" applyProtection="1">
      <alignment horizontal="right" vertical="center"/>
      <protection locked="0"/>
    </xf>
    <xf numFmtId="4" fontId="9" fillId="4" borderId="11" xfId="0" applyNumberFormat="1" applyFont="1" applyFill="1" applyBorder="1" applyAlignment="1" applyProtection="1">
      <alignment horizontal="right" vertical="center"/>
      <protection locked="0"/>
    </xf>
    <xf numFmtId="4" fontId="9" fillId="0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right" vertical="center"/>
    </xf>
    <xf numFmtId="4" fontId="9" fillId="2" borderId="6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vertical="center"/>
    </xf>
    <xf numFmtId="0" fontId="1" fillId="0" borderId="13" xfId="0" applyFont="1" applyBorder="1" applyAlignment="1" applyProtection="1">
      <alignment horizontal="center" vertical="center"/>
    </xf>
    <xf numFmtId="4" fontId="9" fillId="4" borderId="14" xfId="0" applyNumberFormat="1" applyFont="1" applyFill="1" applyBorder="1" applyAlignment="1" applyProtection="1">
      <alignment horizontal="right" vertical="center"/>
    </xf>
    <xf numFmtId="4" fontId="9" fillId="0" borderId="14" xfId="0" applyNumberFormat="1" applyFont="1" applyFill="1" applyBorder="1" applyAlignment="1" applyProtection="1">
      <alignment horizontal="right" vertical="center"/>
    </xf>
    <xf numFmtId="3" fontId="9" fillId="0" borderId="7" xfId="1" applyNumberFormat="1" applyFont="1" applyFill="1" applyBorder="1" applyAlignment="1" applyProtection="1">
      <alignment horizontal="left" vertical="center" indent="2"/>
    </xf>
    <xf numFmtId="0" fontId="1" fillId="0" borderId="5" xfId="0" quotePrefix="1" applyFont="1" applyBorder="1" applyAlignment="1" applyProtection="1">
      <alignment horizontal="center" vertical="center"/>
    </xf>
    <xf numFmtId="3" fontId="9" fillId="0" borderId="4" xfId="1" applyNumberFormat="1" applyFont="1" applyFill="1" applyBorder="1" applyAlignment="1" applyProtection="1">
      <alignment horizontal="left" vertical="center" wrapText="1" indent="1"/>
    </xf>
    <xf numFmtId="3" fontId="9" fillId="0" borderId="9" xfId="1" applyNumberFormat="1" applyFont="1" applyFill="1" applyBorder="1" applyAlignment="1" applyProtection="1">
      <alignment horizontal="left" vertical="center" wrapText="1" indent="1"/>
    </xf>
    <xf numFmtId="4" fontId="9" fillId="4" borderId="9" xfId="0" applyNumberFormat="1" applyFont="1" applyFill="1" applyBorder="1" applyAlignment="1" applyProtection="1">
      <alignment horizontal="right" vertical="center"/>
      <protection locked="0"/>
    </xf>
    <xf numFmtId="4" fontId="9" fillId="0" borderId="9" xfId="0" applyNumberFormat="1" applyFont="1" applyFill="1" applyBorder="1" applyAlignment="1" applyProtection="1">
      <alignment horizontal="right" vertical="center"/>
      <protection locked="0"/>
    </xf>
    <xf numFmtId="4" fontId="9" fillId="4" borderId="4" xfId="0" applyNumberFormat="1" applyFont="1" applyFill="1" applyBorder="1" applyAlignment="1" applyProtection="1">
      <alignment horizontal="right" vertical="center"/>
      <protection locked="0"/>
    </xf>
    <xf numFmtId="4" fontId="9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15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4" fontId="1" fillId="0" borderId="0" xfId="0" applyNumberFormat="1" applyFont="1" applyFill="1" applyAlignment="1" applyProtection="1">
      <alignment horizontal="right" vertical="center"/>
    </xf>
    <xf numFmtId="49" fontId="5" fillId="0" borderId="0" xfId="0" applyNumberFormat="1" applyFont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0" fontId="5" fillId="0" borderId="0" xfId="0" applyFont="1"/>
    <xf numFmtId="0" fontId="17" fillId="0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Fill="1" applyAlignment="1" applyProtection="1">
      <alignment horizontal="right" vertical="center"/>
    </xf>
    <xf numFmtId="49" fontId="8" fillId="0" borderId="0" xfId="0" applyNumberFormat="1" applyFont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 wrapText="1"/>
    </xf>
    <xf numFmtId="14" fontId="9" fillId="2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0" fontId="9" fillId="5" borderId="5" xfId="0" applyFont="1" applyFill="1" applyBorder="1" applyAlignment="1" applyProtection="1">
      <alignment horizontal="left" vertical="center"/>
    </xf>
    <xf numFmtId="1" fontId="9" fillId="5" borderId="10" xfId="0" applyNumberFormat="1" applyFont="1" applyFill="1" applyBorder="1" applyAlignment="1" applyProtection="1">
      <alignment horizontal="center" vertical="center"/>
    </xf>
    <xf numFmtId="0" fontId="9" fillId="5" borderId="10" xfId="0" applyFont="1" applyFill="1" applyBorder="1" applyAlignment="1" applyProtection="1">
      <alignment horizontal="center" vertical="center"/>
    </xf>
    <xf numFmtId="49" fontId="1" fillId="0" borderId="10" xfId="0" applyNumberFormat="1" applyFont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left" vertical="center"/>
    </xf>
    <xf numFmtId="4" fontId="9" fillId="4" borderId="4" xfId="0" applyNumberFormat="1" applyFont="1" applyFill="1" applyBorder="1" applyAlignment="1" applyProtection="1">
      <alignment vertical="center"/>
      <protection locked="0"/>
    </xf>
    <xf numFmtId="4" fontId="9" fillId="0" borderId="4" xfId="0" applyNumberFormat="1" applyFont="1" applyFill="1" applyBorder="1" applyAlignment="1" applyProtection="1">
      <alignment vertical="center"/>
      <protection locked="0"/>
    </xf>
    <xf numFmtId="0" fontId="9" fillId="0" borderId="16" xfId="0" applyFont="1" applyFill="1" applyBorder="1" applyAlignment="1" applyProtection="1">
      <alignment horizontal="left" vertical="center"/>
    </xf>
    <xf numFmtId="0" fontId="8" fillId="0" borderId="16" xfId="0" applyFont="1" applyBorder="1" applyAlignment="1" applyProtection="1">
      <alignment horizontal="left" vertical="center" indent="1"/>
    </xf>
    <xf numFmtId="0" fontId="8" fillId="0" borderId="16" xfId="0" applyFont="1" applyFill="1" applyBorder="1" applyAlignment="1" applyProtection="1">
      <alignment horizontal="left" vertical="center" indent="1"/>
    </xf>
    <xf numFmtId="0" fontId="9" fillId="0" borderId="16" xfId="0" applyFont="1" applyFill="1" applyBorder="1" applyAlignment="1" applyProtection="1">
      <alignment horizontal="left" vertical="center" indent="1"/>
    </xf>
    <xf numFmtId="0" fontId="8" fillId="0" borderId="16" xfId="0" applyFont="1" applyFill="1" applyBorder="1" applyAlignment="1" applyProtection="1">
      <alignment horizontal="left" vertical="center" indent="2"/>
    </xf>
    <xf numFmtId="49" fontId="8" fillId="0" borderId="16" xfId="0" applyNumberFormat="1" applyFont="1" applyFill="1" applyBorder="1" applyAlignment="1" applyProtection="1">
      <alignment horizontal="left" vertical="center" indent="1"/>
    </xf>
    <xf numFmtId="0" fontId="8" fillId="0" borderId="17" xfId="0" applyFont="1" applyFill="1" applyBorder="1" applyAlignment="1" applyProtection="1">
      <alignment horizontal="left" vertical="center" indent="1"/>
    </xf>
    <xf numFmtId="0" fontId="9" fillId="3" borderId="13" xfId="0" applyFont="1" applyFill="1" applyBorder="1" applyAlignment="1" applyProtection="1">
      <alignment horizontal="left" vertical="center"/>
    </xf>
    <xf numFmtId="4" fontId="9" fillId="3" borderId="18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left" vertical="center" indent="1"/>
    </xf>
    <xf numFmtId="0" fontId="9" fillId="0" borderId="7" xfId="0" applyFont="1" applyFill="1" applyBorder="1" applyAlignment="1" applyProtection="1">
      <alignment horizontal="left" vertical="center"/>
    </xf>
    <xf numFmtId="0" fontId="8" fillId="0" borderId="7" xfId="0" applyFont="1" applyFill="1" applyBorder="1" applyAlignment="1" applyProtection="1">
      <alignment horizontal="left" vertical="center" indent="1"/>
    </xf>
    <xf numFmtId="0" fontId="9" fillId="0" borderId="12" xfId="0" applyFont="1" applyFill="1" applyBorder="1" applyAlignment="1" applyProtection="1">
      <alignment horizontal="left" vertical="center"/>
    </xf>
    <xf numFmtId="0" fontId="9" fillId="3" borderId="1" xfId="0" applyFont="1" applyFill="1" applyBorder="1" applyAlignment="1" applyProtection="1">
      <alignment horizontal="left" vertical="center"/>
    </xf>
    <xf numFmtId="0" fontId="9" fillId="0" borderId="5" xfId="0" applyFont="1" applyFill="1" applyBorder="1" applyAlignment="1" applyProtection="1">
      <alignment horizontal="left" vertical="center"/>
    </xf>
    <xf numFmtId="49" fontId="1" fillId="0" borderId="5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horizontal="left" vertical="center"/>
    </xf>
    <xf numFmtId="0" fontId="9" fillId="5" borderId="2" xfId="0" applyFont="1" applyFill="1" applyBorder="1" applyAlignment="1" applyProtection="1">
      <alignment horizontal="left" vertical="center"/>
    </xf>
    <xf numFmtId="0" fontId="9" fillId="5" borderId="3" xfId="0" applyFont="1" applyFill="1" applyBorder="1" applyAlignment="1" applyProtection="1">
      <alignment horizontal="left" vertical="center"/>
    </xf>
    <xf numFmtId="0" fontId="8" fillId="0" borderId="0" xfId="0" applyFont="1" applyFill="1" applyAlignment="1">
      <alignment vertical="center"/>
    </xf>
    <xf numFmtId="0" fontId="9" fillId="0" borderId="6" xfId="0" applyFont="1" applyFill="1" applyBorder="1" applyAlignment="1" applyProtection="1">
      <alignment horizontal="left" vertical="center"/>
    </xf>
    <xf numFmtId="4" fontId="9" fillId="4" borderId="6" xfId="0" applyNumberFormat="1" applyFont="1" applyFill="1" applyBorder="1" applyAlignment="1" applyProtection="1">
      <alignment horizontal="right" vertical="center"/>
      <protection locked="0"/>
    </xf>
    <xf numFmtId="4" fontId="9" fillId="0" borderId="6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4" fontId="9" fillId="0" borderId="0" xfId="0" applyNumberFormat="1" applyFont="1" applyFill="1" applyBorder="1" applyAlignment="1" applyProtection="1">
      <alignment horizontal="right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/>
    </xf>
    <xf numFmtId="0" fontId="9" fillId="2" borderId="3" xfId="0" applyFont="1" applyFill="1" applyBorder="1" applyAlignment="1" applyProtection="1">
      <alignment vertical="center"/>
    </xf>
    <xf numFmtId="0" fontId="9" fillId="6" borderId="9" xfId="0" applyFont="1" applyFill="1" applyBorder="1" applyAlignment="1" applyProtection="1">
      <alignment vertical="center" wrapText="1"/>
    </xf>
    <xf numFmtId="4" fontId="9" fillId="7" borderId="13" xfId="0" applyNumberFormat="1" applyFont="1" applyFill="1" applyBorder="1" applyAlignment="1" applyProtection="1">
      <alignment horizontal="right" vertical="center"/>
    </xf>
    <xf numFmtId="4" fontId="9" fillId="7" borderId="4" xfId="0" applyNumberFormat="1" applyFont="1" applyFill="1" applyBorder="1" applyAlignment="1" applyProtection="1">
      <alignment horizontal="right" vertical="center"/>
    </xf>
    <xf numFmtId="4" fontId="9" fillId="3" borderId="9" xfId="0" applyNumberFormat="1" applyFont="1" applyFill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vertical="center" wrapText="1"/>
    </xf>
    <xf numFmtId="4" fontId="9" fillId="7" borderId="5" xfId="0" applyNumberFormat="1" applyFont="1" applyFill="1" applyBorder="1" applyAlignment="1" applyProtection="1">
      <alignment horizontal="right" vertical="center"/>
    </xf>
    <xf numFmtId="4" fontId="9" fillId="7" borderId="10" xfId="0" applyNumberFormat="1" applyFont="1" applyFill="1" applyBorder="1" applyAlignment="1" applyProtection="1">
      <alignment horizontal="right" vertical="center"/>
    </xf>
    <xf numFmtId="4" fontId="8" fillId="0" borderId="14" xfId="0" applyNumberFormat="1" applyFont="1" applyFill="1" applyBorder="1" applyAlignment="1" applyProtection="1">
      <alignment horizontal="right" vertical="center"/>
      <protection locked="0"/>
    </xf>
    <xf numFmtId="4" fontId="8" fillId="4" borderId="14" xfId="0" applyNumberFormat="1" applyFont="1" applyFill="1" applyBorder="1" applyAlignment="1" applyProtection="1">
      <alignment horizontal="right" vertical="center"/>
      <protection locked="0"/>
    </xf>
    <xf numFmtId="0" fontId="8" fillId="0" borderId="7" xfId="0" applyFont="1" applyBorder="1" applyAlignment="1" applyProtection="1">
      <alignment vertical="center" wrapText="1"/>
    </xf>
    <xf numFmtId="0" fontId="8" fillId="0" borderId="8" xfId="0" applyFont="1" applyBorder="1" applyAlignment="1" applyProtection="1">
      <alignment vertical="center" wrapText="1"/>
    </xf>
    <xf numFmtId="4" fontId="8" fillId="0" borderId="8" xfId="0" applyNumberFormat="1" applyFont="1" applyFill="1" applyBorder="1" applyAlignment="1" applyProtection="1">
      <alignment horizontal="right" vertical="center"/>
      <protection locked="0"/>
    </xf>
    <xf numFmtId="4" fontId="8" fillId="4" borderId="8" xfId="0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vertical="center" wrapText="1"/>
    </xf>
    <xf numFmtId="4" fontId="8" fillId="0" borderId="10" xfId="0" applyNumberFormat="1" applyFont="1" applyFill="1" applyBorder="1" applyAlignment="1" applyProtection="1">
      <alignment horizontal="right" vertical="center"/>
      <protection locked="0"/>
    </xf>
    <xf numFmtId="4" fontId="8" fillId="4" borderId="10" xfId="0" applyNumberFormat="1" applyFont="1" applyFill="1" applyBorder="1" applyAlignment="1" applyProtection="1">
      <alignment horizontal="right" vertical="center"/>
      <protection locked="0"/>
    </xf>
    <xf numFmtId="0" fontId="15" fillId="6" borderId="6" xfId="0" applyFont="1" applyFill="1" applyBorder="1" applyAlignment="1" applyProtection="1">
      <alignment vertical="center" wrapText="1"/>
    </xf>
    <xf numFmtId="0" fontId="8" fillId="0" borderId="14" xfId="0" applyFont="1" applyBorder="1" applyAlignment="1" applyProtection="1">
      <alignment horizontal="left" vertical="center" wrapText="1"/>
    </xf>
    <xf numFmtId="0" fontId="9" fillId="8" borderId="6" xfId="0" applyFont="1" applyFill="1" applyBorder="1" applyAlignment="1" applyProtection="1">
      <alignment horizontal="right" vertical="center" wrapText="1"/>
    </xf>
    <xf numFmtId="4" fontId="9" fillId="7" borderId="12" xfId="0" applyNumberFormat="1" applyFont="1" applyFill="1" applyBorder="1" applyAlignment="1" applyProtection="1">
      <alignment horizontal="right" vertical="center"/>
    </xf>
    <xf numFmtId="4" fontId="9" fillId="7" borderId="9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/>
    </xf>
    <xf numFmtId="0" fontId="8" fillId="0" borderId="0" xfId="0" applyFont="1"/>
  </cellXfs>
  <cellStyles count="2">
    <cellStyle name="Normal" xfId="0" builtinId="0"/>
    <cellStyle name="Normal_CPG.XL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738549</xdr:colOff>
      <xdr:row>6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1028700"/>
          <a:ext cx="73854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Corporación:</a:t>
          </a:r>
        </a:p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Entidad:</a:t>
          </a:r>
        </a:p>
      </xdr:txBody>
    </xdr:sp>
    <xdr:clientData/>
  </xdr:twoCellAnchor>
  <xdr:twoCellAnchor>
    <xdr:from>
      <xdr:col>1</xdr:col>
      <xdr:colOff>733425</xdr:colOff>
      <xdr:row>6</xdr:row>
      <xdr:rowOff>0</xdr:rowOff>
    </xdr:from>
    <xdr:to>
      <xdr:col>1</xdr:col>
      <xdr:colOff>733425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33425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2200275</xdr:colOff>
      <xdr:row>3</xdr:row>
      <xdr:rowOff>28575</xdr:rowOff>
    </xdr:to>
    <xdr:pic>
      <xdr:nvPicPr>
        <xdr:cNvPr id="4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1</xdr:col>
      <xdr:colOff>738549</xdr:colOff>
      <xdr:row>6</xdr:row>
      <xdr:rowOff>0</xdr:rowOff>
    </xdr:to>
    <xdr:sp macro="" textlink="">
      <xdr:nvSpPr>
        <xdr:cNvPr id="5" name="Rectangle 1"/>
        <xdr:cNvSpPr>
          <a:spLocks noChangeArrowheads="1"/>
        </xdr:cNvSpPr>
      </xdr:nvSpPr>
      <xdr:spPr bwMode="auto">
        <a:xfrm>
          <a:off x="0" y="1028700"/>
          <a:ext cx="738549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Corporación:</a:t>
          </a:r>
        </a:p>
        <a:p>
          <a:pPr algn="r" rtl="0">
            <a:defRPr sz="1000"/>
          </a:pPr>
          <a:r>
            <a:rPr lang="es-ES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Entidad:</a:t>
          </a:r>
        </a:p>
      </xdr:txBody>
    </xdr:sp>
    <xdr:clientData/>
  </xdr:twoCellAnchor>
  <xdr:twoCellAnchor>
    <xdr:from>
      <xdr:col>1</xdr:col>
      <xdr:colOff>733425</xdr:colOff>
      <xdr:row>6</xdr:row>
      <xdr:rowOff>0</xdr:rowOff>
    </xdr:from>
    <xdr:to>
      <xdr:col>1</xdr:col>
      <xdr:colOff>733425</xdr:colOff>
      <xdr:row>6</xdr:row>
      <xdr:rowOff>0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733425" y="102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2200275</xdr:colOff>
      <xdr:row>3</xdr:row>
      <xdr:rowOff>28575</xdr:rowOff>
    </xdr:to>
    <xdr:pic>
      <xdr:nvPicPr>
        <xdr:cNvPr id="7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9</xdr:row>
      <xdr:rowOff>0</xdr:rowOff>
    </xdr:from>
    <xdr:to>
      <xdr:col>1</xdr:col>
      <xdr:colOff>733425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33425" y="1400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2200275</xdr:colOff>
      <xdr:row>3</xdr:row>
      <xdr:rowOff>19050</xdr:rowOff>
    </xdr:to>
    <xdr:pic>
      <xdr:nvPicPr>
        <xdr:cNvPr id="3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Y%20PYG%202&#186;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PyG"/>
      <sheetName val="Tesoreria"/>
      <sheetName val="Planti-Retrib "/>
      <sheetName val="Deuda Viva"/>
      <sheetName val="Deuda a 10 años"/>
      <sheetName val="F.1.2.B2.1.Inver Financ"/>
      <sheetName val="ID3.Adicional PyG"/>
      <sheetName val="ID4.Provisiones"/>
      <sheetName val="ID5.Subv recib"/>
      <sheetName val="ID6.Invers no finac"/>
      <sheetName val="ID7.Invers financ"/>
      <sheetName val="ID8.Actuaciones a cta"/>
      <sheetName val="ID9.Subv conced "/>
      <sheetName val="ID10. GFA"/>
    </sheetNames>
    <sheetDataSet>
      <sheetData sheetId="0">
        <row r="5">
          <cell r="B5" t="str">
            <v>Entidad: EMPRESA MUNICIPAL VIVIENDA Y SUELO MADRID,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B1" workbookViewId="0">
      <selection activeCell="I29" sqref="I29"/>
    </sheetView>
  </sheetViews>
  <sheetFormatPr baseColWidth="10" defaultRowHeight="9.75" x14ac:dyDescent="0.25"/>
  <cols>
    <col min="1" max="1" width="100.28515625" style="1" hidden="1" customWidth="1"/>
    <col min="2" max="2" width="51.28515625" style="4" bestFit="1" customWidth="1"/>
    <col min="3" max="3" width="9.7109375" style="98" customWidth="1"/>
    <col min="4" max="4" width="11.7109375" style="98" customWidth="1"/>
    <col min="5" max="5" width="12.28515625" style="4" customWidth="1"/>
    <col min="6" max="6" width="11.42578125" style="4" bestFit="1" customWidth="1"/>
    <col min="7" max="256" width="11.42578125" style="4"/>
    <col min="257" max="257" width="0" style="4" hidden="1" customWidth="1"/>
    <col min="258" max="258" width="51.28515625" style="4" bestFit="1" customWidth="1"/>
    <col min="259" max="259" width="9.7109375" style="4" customWidth="1"/>
    <col min="260" max="260" width="11.7109375" style="4" customWidth="1"/>
    <col min="261" max="261" width="12.28515625" style="4" customWidth="1"/>
    <col min="262" max="262" width="11.42578125" style="4" bestFit="1" customWidth="1"/>
    <col min="263" max="512" width="11.42578125" style="4"/>
    <col min="513" max="513" width="0" style="4" hidden="1" customWidth="1"/>
    <col min="514" max="514" width="51.28515625" style="4" bestFit="1" customWidth="1"/>
    <col min="515" max="515" width="9.7109375" style="4" customWidth="1"/>
    <col min="516" max="516" width="11.7109375" style="4" customWidth="1"/>
    <col min="517" max="517" width="12.28515625" style="4" customWidth="1"/>
    <col min="518" max="518" width="11.42578125" style="4" bestFit="1" customWidth="1"/>
    <col min="519" max="768" width="11.42578125" style="4"/>
    <col min="769" max="769" width="0" style="4" hidden="1" customWidth="1"/>
    <col min="770" max="770" width="51.28515625" style="4" bestFit="1" customWidth="1"/>
    <col min="771" max="771" width="9.7109375" style="4" customWidth="1"/>
    <col min="772" max="772" width="11.7109375" style="4" customWidth="1"/>
    <col min="773" max="773" width="12.28515625" style="4" customWidth="1"/>
    <col min="774" max="774" width="11.42578125" style="4" bestFit="1" customWidth="1"/>
    <col min="775" max="1024" width="11.42578125" style="4"/>
    <col min="1025" max="1025" width="0" style="4" hidden="1" customWidth="1"/>
    <col min="1026" max="1026" width="51.28515625" style="4" bestFit="1" customWidth="1"/>
    <col min="1027" max="1027" width="9.7109375" style="4" customWidth="1"/>
    <col min="1028" max="1028" width="11.7109375" style="4" customWidth="1"/>
    <col min="1029" max="1029" width="12.28515625" style="4" customWidth="1"/>
    <col min="1030" max="1030" width="11.42578125" style="4" bestFit="1" customWidth="1"/>
    <col min="1031" max="1280" width="11.42578125" style="4"/>
    <col min="1281" max="1281" width="0" style="4" hidden="1" customWidth="1"/>
    <col min="1282" max="1282" width="51.28515625" style="4" bestFit="1" customWidth="1"/>
    <col min="1283" max="1283" width="9.7109375" style="4" customWidth="1"/>
    <col min="1284" max="1284" width="11.7109375" style="4" customWidth="1"/>
    <col min="1285" max="1285" width="12.28515625" style="4" customWidth="1"/>
    <col min="1286" max="1286" width="11.42578125" style="4" bestFit="1" customWidth="1"/>
    <col min="1287" max="1536" width="11.42578125" style="4"/>
    <col min="1537" max="1537" width="0" style="4" hidden="1" customWidth="1"/>
    <col min="1538" max="1538" width="51.28515625" style="4" bestFit="1" customWidth="1"/>
    <col min="1539" max="1539" width="9.7109375" style="4" customWidth="1"/>
    <col min="1540" max="1540" width="11.7109375" style="4" customWidth="1"/>
    <col min="1541" max="1541" width="12.28515625" style="4" customWidth="1"/>
    <col min="1542" max="1542" width="11.42578125" style="4" bestFit="1" customWidth="1"/>
    <col min="1543" max="1792" width="11.42578125" style="4"/>
    <col min="1793" max="1793" width="0" style="4" hidden="1" customWidth="1"/>
    <col min="1794" max="1794" width="51.28515625" style="4" bestFit="1" customWidth="1"/>
    <col min="1795" max="1795" width="9.7109375" style="4" customWidth="1"/>
    <col min="1796" max="1796" width="11.7109375" style="4" customWidth="1"/>
    <col min="1797" max="1797" width="12.28515625" style="4" customWidth="1"/>
    <col min="1798" max="1798" width="11.42578125" style="4" bestFit="1" customWidth="1"/>
    <col min="1799" max="2048" width="11.42578125" style="4"/>
    <col min="2049" max="2049" width="0" style="4" hidden="1" customWidth="1"/>
    <col min="2050" max="2050" width="51.28515625" style="4" bestFit="1" customWidth="1"/>
    <col min="2051" max="2051" width="9.7109375" style="4" customWidth="1"/>
    <col min="2052" max="2052" width="11.7109375" style="4" customWidth="1"/>
    <col min="2053" max="2053" width="12.28515625" style="4" customWidth="1"/>
    <col min="2054" max="2054" width="11.42578125" style="4" bestFit="1" customWidth="1"/>
    <col min="2055" max="2304" width="11.42578125" style="4"/>
    <col min="2305" max="2305" width="0" style="4" hidden="1" customWidth="1"/>
    <col min="2306" max="2306" width="51.28515625" style="4" bestFit="1" customWidth="1"/>
    <col min="2307" max="2307" width="9.7109375" style="4" customWidth="1"/>
    <col min="2308" max="2308" width="11.7109375" style="4" customWidth="1"/>
    <col min="2309" max="2309" width="12.28515625" style="4" customWidth="1"/>
    <col min="2310" max="2310" width="11.42578125" style="4" bestFit="1" customWidth="1"/>
    <col min="2311" max="2560" width="11.42578125" style="4"/>
    <col min="2561" max="2561" width="0" style="4" hidden="1" customWidth="1"/>
    <col min="2562" max="2562" width="51.28515625" style="4" bestFit="1" customWidth="1"/>
    <col min="2563" max="2563" width="9.7109375" style="4" customWidth="1"/>
    <col min="2564" max="2564" width="11.7109375" style="4" customWidth="1"/>
    <col min="2565" max="2565" width="12.28515625" style="4" customWidth="1"/>
    <col min="2566" max="2566" width="11.42578125" style="4" bestFit="1" customWidth="1"/>
    <col min="2567" max="2816" width="11.42578125" style="4"/>
    <col min="2817" max="2817" width="0" style="4" hidden="1" customWidth="1"/>
    <col min="2818" max="2818" width="51.28515625" style="4" bestFit="1" customWidth="1"/>
    <col min="2819" max="2819" width="9.7109375" style="4" customWidth="1"/>
    <col min="2820" max="2820" width="11.7109375" style="4" customWidth="1"/>
    <col min="2821" max="2821" width="12.28515625" style="4" customWidth="1"/>
    <col min="2822" max="2822" width="11.42578125" style="4" bestFit="1" customWidth="1"/>
    <col min="2823" max="3072" width="11.42578125" style="4"/>
    <col min="3073" max="3073" width="0" style="4" hidden="1" customWidth="1"/>
    <col min="3074" max="3074" width="51.28515625" style="4" bestFit="1" customWidth="1"/>
    <col min="3075" max="3075" width="9.7109375" style="4" customWidth="1"/>
    <col min="3076" max="3076" width="11.7109375" style="4" customWidth="1"/>
    <col min="3077" max="3077" width="12.28515625" style="4" customWidth="1"/>
    <col min="3078" max="3078" width="11.42578125" style="4" bestFit="1" customWidth="1"/>
    <col min="3079" max="3328" width="11.42578125" style="4"/>
    <col min="3329" max="3329" width="0" style="4" hidden="1" customWidth="1"/>
    <col min="3330" max="3330" width="51.28515625" style="4" bestFit="1" customWidth="1"/>
    <col min="3331" max="3331" width="9.7109375" style="4" customWidth="1"/>
    <col min="3332" max="3332" width="11.7109375" style="4" customWidth="1"/>
    <col min="3333" max="3333" width="12.28515625" style="4" customWidth="1"/>
    <col min="3334" max="3334" width="11.42578125" style="4" bestFit="1" customWidth="1"/>
    <col min="3335" max="3584" width="11.42578125" style="4"/>
    <col min="3585" max="3585" width="0" style="4" hidden="1" customWidth="1"/>
    <col min="3586" max="3586" width="51.28515625" style="4" bestFit="1" customWidth="1"/>
    <col min="3587" max="3587" width="9.7109375" style="4" customWidth="1"/>
    <col min="3588" max="3588" width="11.7109375" style="4" customWidth="1"/>
    <col min="3589" max="3589" width="12.28515625" style="4" customWidth="1"/>
    <col min="3590" max="3590" width="11.42578125" style="4" bestFit="1" customWidth="1"/>
    <col min="3591" max="3840" width="11.42578125" style="4"/>
    <col min="3841" max="3841" width="0" style="4" hidden="1" customWidth="1"/>
    <col min="3842" max="3842" width="51.28515625" style="4" bestFit="1" customWidth="1"/>
    <col min="3843" max="3843" width="9.7109375" style="4" customWidth="1"/>
    <col min="3844" max="3844" width="11.7109375" style="4" customWidth="1"/>
    <col min="3845" max="3845" width="12.28515625" style="4" customWidth="1"/>
    <col min="3846" max="3846" width="11.42578125" style="4" bestFit="1" customWidth="1"/>
    <col min="3847" max="4096" width="11.42578125" style="4"/>
    <col min="4097" max="4097" width="0" style="4" hidden="1" customWidth="1"/>
    <col min="4098" max="4098" width="51.28515625" style="4" bestFit="1" customWidth="1"/>
    <col min="4099" max="4099" width="9.7109375" style="4" customWidth="1"/>
    <col min="4100" max="4100" width="11.7109375" style="4" customWidth="1"/>
    <col min="4101" max="4101" width="12.28515625" style="4" customWidth="1"/>
    <col min="4102" max="4102" width="11.42578125" style="4" bestFit="1" customWidth="1"/>
    <col min="4103" max="4352" width="11.42578125" style="4"/>
    <col min="4353" max="4353" width="0" style="4" hidden="1" customWidth="1"/>
    <col min="4354" max="4354" width="51.28515625" style="4" bestFit="1" customWidth="1"/>
    <col min="4355" max="4355" width="9.7109375" style="4" customWidth="1"/>
    <col min="4356" max="4356" width="11.7109375" style="4" customWidth="1"/>
    <col min="4357" max="4357" width="12.28515625" style="4" customWidth="1"/>
    <col min="4358" max="4358" width="11.42578125" style="4" bestFit="1" customWidth="1"/>
    <col min="4359" max="4608" width="11.42578125" style="4"/>
    <col min="4609" max="4609" width="0" style="4" hidden="1" customWidth="1"/>
    <col min="4610" max="4610" width="51.28515625" style="4" bestFit="1" customWidth="1"/>
    <col min="4611" max="4611" width="9.7109375" style="4" customWidth="1"/>
    <col min="4612" max="4612" width="11.7109375" style="4" customWidth="1"/>
    <col min="4613" max="4613" width="12.28515625" style="4" customWidth="1"/>
    <col min="4614" max="4614" width="11.42578125" style="4" bestFit="1" customWidth="1"/>
    <col min="4615" max="4864" width="11.42578125" style="4"/>
    <col min="4865" max="4865" width="0" style="4" hidden="1" customWidth="1"/>
    <col min="4866" max="4866" width="51.28515625" style="4" bestFit="1" customWidth="1"/>
    <col min="4867" max="4867" width="9.7109375" style="4" customWidth="1"/>
    <col min="4868" max="4868" width="11.7109375" style="4" customWidth="1"/>
    <col min="4869" max="4869" width="12.28515625" style="4" customWidth="1"/>
    <col min="4870" max="4870" width="11.42578125" style="4" bestFit="1" customWidth="1"/>
    <col min="4871" max="5120" width="11.42578125" style="4"/>
    <col min="5121" max="5121" width="0" style="4" hidden="1" customWidth="1"/>
    <col min="5122" max="5122" width="51.28515625" style="4" bestFit="1" customWidth="1"/>
    <col min="5123" max="5123" width="9.7109375" style="4" customWidth="1"/>
    <col min="5124" max="5124" width="11.7109375" style="4" customWidth="1"/>
    <col min="5125" max="5125" width="12.28515625" style="4" customWidth="1"/>
    <col min="5126" max="5126" width="11.42578125" style="4" bestFit="1" customWidth="1"/>
    <col min="5127" max="5376" width="11.42578125" style="4"/>
    <col min="5377" max="5377" width="0" style="4" hidden="1" customWidth="1"/>
    <col min="5378" max="5378" width="51.28515625" style="4" bestFit="1" customWidth="1"/>
    <col min="5379" max="5379" width="9.7109375" style="4" customWidth="1"/>
    <col min="5380" max="5380" width="11.7109375" style="4" customWidth="1"/>
    <col min="5381" max="5381" width="12.28515625" style="4" customWidth="1"/>
    <col min="5382" max="5382" width="11.42578125" style="4" bestFit="1" customWidth="1"/>
    <col min="5383" max="5632" width="11.42578125" style="4"/>
    <col min="5633" max="5633" width="0" style="4" hidden="1" customWidth="1"/>
    <col min="5634" max="5634" width="51.28515625" style="4" bestFit="1" customWidth="1"/>
    <col min="5635" max="5635" width="9.7109375" style="4" customWidth="1"/>
    <col min="5636" max="5636" width="11.7109375" style="4" customWidth="1"/>
    <col min="5637" max="5637" width="12.28515625" style="4" customWidth="1"/>
    <col min="5638" max="5638" width="11.42578125" style="4" bestFit="1" customWidth="1"/>
    <col min="5639" max="5888" width="11.42578125" style="4"/>
    <col min="5889" max="5889" width="0" style="4" hidden="1" customWidth="1"/>
    <col min="5890" max="5890" width="51.28515625" style="4" bestFit="1" customWidth="1"/>
    <col min="5891" max="5891" width="9.7109375" style="4" customWidth="1"/>
    <col min="5892" max="5892" width="11.7109375" style="4" customWidth="1"/>
    <col min="5893" max="5893" width="12.28515625" style="4" customWidth="1"/>
    <col min="5894" max="5894" width="11.42578125" style="4" bestFit="1" customWidth="1"/>
    <col min="5895" max="6144" width="11.42578125" style="4"/>
    <col min="6145" max="6145" width="0" style="4" hidden="1" customWidth="1"/>
    <col min="6146" max="6146" width="51.28515625" style="4" bestFit="1" customWidth="1"/>
    <col min="6147" max="6147" width="9.7109375" style="4" customWidth="1"/>
    <col min="6148" max="6148" width="11.7109375" style="4" customWidth="1"/>
    <col min="6149" max="6149" width="12.28515625" style="4" customWidth="1"/>
    <col min="6150" max="6150" width="11.42578125" style="4" bestFit="1" customWidth="1"/>
    <col min="6151" max="6400" width="11.42578125" style="4"/>
    <col min="6401" max="6401" width="0" style="4" hidden="1" customWidth="1"/>
    <col min="6402" max="6402" width="51.28515625" style="4" bestFit="1" customWidth="1"/>
    <col min="6403" max="6403" width="9.7109375" style="4" customWidth="1"/>
    <col min="6404" max="6404" width="11.7109375" style="4" customWidth="1"/>
    <col min="6405" max="6405" width="12.28515625" style="4" customWidth="1"/>
    <col min="6406" max="6406" width="11.42578125" style="4" bestFit="1" customWidth="1"/>
    <col min="6407" max="6656" width="11.42578125" style="4"/>
    <col min="6657" max="6657" width="0" style="4" hidden="1" customWidth="1"/>
    <col min="6658" max="6658" width="51.28515625" style="4" bestFit="1" customWidth="1"/>
    <col min="6659" max="6659" width="9.7109375" style="4" customWidth="1"/>
    <col min="6660" max="6660" width="11.7109375" style="4" customWidth="1"/>
    <col min="6661" max="6661" width="12.28515625" style="4" customWidth="1"/>
    <col min="6662" max="6662" width="11.42578125" style="4" bestFit="1" customWidth="1"/>
    <col min="6663" max="6912" width="11.42578125" style="4"/>
    <col min="6913" max="6913" width="0" style="4" hidden="1" customWidth="1"/>
    <col min="6914" max="6914" width="51.28515625" style="4" bestFit="1" customWidth="1"/>
    <col min="6915" max="6915" width="9.7109375" style="4" customWidth="1"/>
    <col min="6916" max="6916" width="11.7109375" style="4" customWidth="1"/>
    <col min="6917" max="6917" width="12.28515625" style="4" customWidth="1"/>
    <col min="6918" max="6918" width="11.42578125" style="4" bestFit="1" customWidth="1"/>
    <col min="6919" max="7168" width="11.42578125" style="4"/>
    <col min="7169" max="7169" width="0" style="4" hidden="1" customWidth="1"/>
    <col min="7170" max="7170" width="51.28515625" style="4" bestFit="1" customWidth="1"/>
    <col min="7171" max="7171" width="9.7109375" style="4" customWidth="1"/>
    <col min="7172" max="7172" width="11.7109375" style="4" customWidth="1"/>
    <col min="7173" max="7173" width="12.28515625" style="4" customWidth="1"/>
    <col min="7174" max="7174" width="11.42578125" style="4" bestFit="1" customWidth="1"/>
    <col min="7175" max="7424" width="11.42578125" style="4"/>
    <col min="7425" max="7425" width="0" style="4" hidden="1" customWidth="1"/>
    <col min="7426" max="7426" width="51.28515625" style="4" bestFit="1" customWidth="1"/>
    <col min="7427" max="7427" width="9.7109375" style="4" customWidth="1"/>
    <col min="7428" max="7428" width="11.7109375" style="4" customWidth="1"/>
    <col min="7429" max="7429" width="12.28515625" style="4" customWidth="1"/>
    <col min="7430" max="7430" width="11.42578125" style="4" bestFit="1" customWidth="1"/>
    <col min="7431" max="7680" width="11.42578125" style="4"/>
    <col min="7681" max="7681" width="0" style="4" hidden="1" customWidth="1"/>
    <col min="7682" max="7682" width="51.28515625" style="4" bestFit="1" customWidth="1"/>
    <col min="7683" max="7683" width="9.7109375" style="4" customWidth="1"/>
    <col min="7684" max="7684" width="11.7109375" style="4" customWidth="1"/>
    <col min="7685" max="7685" width="12.28515625" style="4" customWidth="1"/>
    <col min="7686" max="7686" width="11.42578125" style="4" bestFit="1" customWidth="1"/>
    <col min="7687" max="7936" width="11.42578125" style="4"/>
    <col min="7937" max="7937" width="0" style="4" hidden="1" customWidth="1"/>
    <col min="7938" max="7938" width="51.28515625" style="4" bestFit="1" customWidth="1"/>
    <col min="7939" max="7939" width="9.7109375" style="4" customWidth="1"/>
    <col min="7940" max="7940" width="11.7109375" style="4" customWidth="1"/>
    <col min="7941" max="7941" width="12.28515625" style="4" customWidth="1"/>
    <col min="7942" max="7942" width="11.42578125" style="4" bestFit="1" customWidth="1"/>
    <col min="7943" max="8192" width="11.42578125" style="4"/>
    <col min="8193" max="8193" width="0" style="4" hidden="1" customWidth="1"/>
    <col min="8194" max="8194" width="51.28515625" style="4" bestFit="1" customWidth="1"/>
    <col min="8195" max="8195" width="9.7109375" style="4" customWidth="1"/>
    <col min="8196" max="8196" width="11.7109375" style="4" customWidth="1"/>
    <col min="8197" max="8197" width="12.28515625" style="4" customWidth="1"/>
    <col min="8198" max="8198" width="11.42578125" style="4" bestFit="1" customWidth="1"/>
    <col min="8199" max="8448" width="11.42578125" style="4"/>
    <col min="8449" max="8449" width="0" style="4" hidden="1" customWidth="1"/>
    <col min="8450" max="8450" width="51.28515625" style="4" bestFit="1" customWidth="1"/>
    <col min="8451" max="8451" width="9.7109375" style="4" customWidth="1"/>
    <col min="8452" max="8452" width="11.7109375" style="4" customWidth="1"/>
    <col min="8453" max="8453" width="12.28515625" style="4" customWidth="1"/>
    <col min="8454" max="8454" width="11.42578125" style="4" bestFit="1" customWidth="1"/>
    <col min="8455" max="8704" width="11.42578125" style="4"/>
    <col min="8705" max="8705" width="0" style="4" hidden="1" customWidth="1"/>
    <col min="8706" max="8706" width="51.28515625" style="4" bestFit="1" customWidth="1"/>
    <col min="8707" max="8707" width="9.7109375" style="4" customWidth="1"/>
    <col min="8708" max="8708" width="11.7109375" style="4" customWidth="1"/>
    <col min="8709" max="8709" width="12.28515625" style="4" customWidth="1"/>
    <col min="8710" max="8710" width="11.42578125" style="4" bestFit="1" customWidth="1"/>
    <col min="8711" max="8960" width="11.42578125" style="4"/>
    <col min="8961" max="8961" width="0" style="4" hidden="1" customWidth="1"/>
    <col min="8962" max="8962" width="51.28515625" style="4" bestFit="1" customWidth="1"/>
    <col min="8963" max="8963" width="9.7109375" style="4" customWidth="1"/>
    <col min="8964" max="8964" width="11.7109375" style="4" customWidth="1"/>
    <col min="8965" max="8965" width="12.28515625" style="4" customWidth="1"/>
    <col min="8966" max="8966" width="11.42578125" style="4" bestFit="1" customWidth="1"/>
    <col min="8967" max="9216" width="11.42578125" style="4"/>
    <col min="9217" max="9217" width="0" style="4" hidden="1" customWidth="1"/>
    <col min="9218" max="9218" width="51.28515625" style="4" bestFit="1" customWidth="1"/>
    <col min="9219" max="9219" width="9.7109375" style="4" customWidth="1"/>
    <col min="9220" max="9220" width="11.7109375" style="4" customWidth="1"/>
    <col min="9221" max="9221" width="12.28515625" style="4" customWidth="1"/>
    <col min="9222" max="9222" width="11.42578125" style="4" bestFit="1" customWidth="1"/>
    <col min="9223" max="9472" width="11.42578125" style="4"/>
    <col min="9473" max="9473" width="0" style="4" hidden="1" customWidth="1"/>
    <col min="9474" max="9474" width="51.28515625" style="4" bestFit="1" customWidth="1"/>
    <col min="9475" max="9475" width="9.7109375" style="4" customWidth="1"/>
    <col min="9476" max="9476" width="11.7109375" style="4" customWidth="1"/>
    <col min="9477" max="9477" width="12.28515625" style="4" customWidth="1"/>
    <col min="9478" max="9478" width="11.42578125" style="4" bestFit="1" customWidth="1"/>
    <col min="9479" max="9728" width="11.42578125" style="4"/>
    <col min="9729" max="9729" width="0" style="4" hidden="1" customWidth="1"/>
    <col min="9730" max="9730" width="51.28515625" style="4" bestFit="1" customWidth="1"/>
    <col min="9731" max="9731" width="9.7109375" style="4" customWidth="1"/>
    <col min="9732" max="9732" width="11.7109375" style="4" customWidth="1"/>
    <col min="9733" max="9733" width="12.28515625" style="4" customWidth="1"/>
    <col min="9734" max="9734" width="11.42578125" style="4" bestFit="1" customWidth="1"/>
    <col min="9735" max="9984" width="11.42578125" style="4"/>
    <col min="9985" max="9985" width="0" style="4" hidden="1" customWidth="1"/>
    <col min="9986" max="9986" width="51.28515625" style="4" bestFit="1" customWidth="1"/>
    <col min="9987" max="9987" width="9.7109375" style="4" customWidth="1"/>
    <col min="9988" max="9988" width="11.7109375" style="4" customWidth="1"/>
    <col min="9989" max="9989" width="12.28515625" style="4" customWidth="1"/>
    <col min="9990" max="9990" width="11.42578125" style="4" bestFit="1" customWidth="1"/>
    <col min="9991" max="10240" width="11.42578125" style="4"/>
    <col min="10241" max="10241" width="0" style="4" hidden="1" customWidth="1"/>
    <col min="10242" max="10242" width="51.28515625" style="4" bestFit="1" customWidth="1"/>
    <col min="10243" max="10243" width="9.7109375" style="4" customWidth="1"/>
    <col min="10244" max="10244" width="11.7109375" style="4" customWidth="1"/>
    <col min="10245" max="10245" width="12.28515625" style="4" customWidth="1"/>
    <col min="10246" max="10246" width="11.42578125" style="4" bestFit="1" customWidth="1"/>
    <col min="10247" max="10496" width="11.42578125" style="4"/>
    <col min="10497" max="10497" width="0" style="4" hidden="1" customWidth="1"/>
    <col min="10498" max="10498" width="51.28515625" style="4" bestFit="1" customWidth="1"/>
    <col min="10499" max="10499" width="9.7109375" style="4" customWidth="1"/>
    <col min="10500" max="10500" width="11.7109375" style="4" customWidth="1"/>
    <col min="10501" max="10501" width="12.28515625" style="4" customWidth="1"/>
    <col min="10502" max="10502" width="11.42578125" style="4" bestFit="1" customWidth="1"/>
    <col min="10503" max="10752" width="11.42578125" style="4"/>
    <col min="10753" max="10753" width="0" style="4" hidden="1" customWidth="1"/>
    <col min="10754" max="10754" width="51.28515625" style="4" bestFit="1" customWidth="1"/>
    <col min="10755" max="10755" width="9.7109375" style="4" customWidth="1"/>
    <col min="10756" max="10756" width="11.7109375" style="4" customWidth="1"/>
    <col min="10757" max="10757" width="12.28515625" style="4" customWidth="1"/>
    <col min="10758" max="10758" width="11.42578125" style="4" bestFit="1" customWidth="1"/>
    <col min="10759" max="11008" width="11.42578125" style="4"/>
    <col min="11009" max="11009" width="0" style="4" hidden="1" customWidth="1"/>
    <col min="11010" max="11010" width="51.28515625" style="4" bestFit="1" customWidth="1"/>
    <col min="11011" max="11011" width="9.7109375" style="4" customWidth="1"/>
    <col min="11012" max="11012" width="11.7109375" style="4" customWidth="1"/>
    <col min="11013" max="11013" width="12.28515625" style="4" customWidth="1"/>
    <col min="11014" max="11014" width="11.42578125" style="4" bestFit="1" customWidth="1"/>
    <col min="11015" max="11264" width="11.42578125" style="4"/>
    <col min="11265" max="11265" width="0" style="4" hidden="1" customWidth="1"/>
    <col min="11266" max="11266" width="51.28515625" style="4" bestFit="1" customWidth="1"/>
    <col min="11267" max="11267" width="9.7109375" style="4" customWidth="1"/>
    <col min="11268" max="11268" width="11.7109375" style="4" customWidth="1"/>
    <col min="11269" max="11269" width="12.28515625" style="4" customWidth="1"/>
    <col min="11270" max="11270" width="11.42578125" style="4" bestFit="1" customWidth="1"/>
    <col min="11271" max="11520" width="11.42578125" style="4"/>
    <col min="11521" max="11521" width="0" style="4" hidden="1" customWidth="1"/>
    <col min="11522" max="11522" width="51.28515625" style="4" bestFit="1" customWidth="1"/>
    <col min="11523" max="11523" width="9.7109375" style="4" customWidth="1"/>
    <col min="11524" max="11524" width="11.7109375" style="4" customWidth="1"/>
    <col min="11525" max="11525" width="12.28515625" style="4" customWidth="1"/>
    <col min="11526" max="11526" width="11.42578125" style="4" bestFit="1" customWidth="1"/>
    <col min="11527" max="11776" width="11.42578125" style="4"/>
    <col min="11777" max="11777" width="0" style="4" hidden="1" customWidth="1"/>
    <col min="11778" max="11778" width="51.28515625" style="4" bestFit="1" customWidth="1"/>
    <col min="11779" max="11779" width="9.7109375" style="4" customWidth="1"/>
    <col min="11780" max="11780" width="11.7109375" style="4" customWidth="1"/>
    <col min="11781" max="11781" width="12.28515625" style="4" customWidth="1"/>
    <col min="11782" max="11782" width="11.42578125" style="4" bestFit="1" customWidth="1"/>
    <col min="11783" max="12032" width="11.42578125" style="4"/>
    <col min="12033" max="12033" width="0" style="4" hidden="1" customWidth="1"/>
    <col min="12034" max="12034" width="51.28515625" style="4" bestFit="1" customWidth="1"/>
    <col min="12035" max="12035" width="9.7109375" style="4" customWidth="1"/>
    <col min="12036" max="12036" width="11.7109375" style="4" customWidth="1"/>
    <col min="12037" max="12037" width="12.28515625" style="4" customWidth="1"/>
    <col min="12038" max="12038" width="11.42578125" style="4" bestFit="1" customWidth="1"/>
    <col min="12039" max="12288" width="11.42578125" style="4"/>
    <col min="12289" max="12289" width="0" style="4" hidden="1" customWidth="1"/>
    <col min="12290" max="12290" width="51.28515625" style="4" bestFit="1" customWidth="1"/>
    <col min="12291" max="12291" width="9.7109375" style="4" customWidth="1"/>
    <col min="12292" max="12292" width="11.7109375" style="4" customWidth="1"/>
    <col min="12293" max="12293" width="12.28515625" style="4" customWidth="1"/>
    <col min="12294" max="12294" width="11.42578125" style="4" bestFit="1" customWidth="1"/>
    <col min="12295" max="12544" width="11.42578125" style="4"/>
    <col min="12545" max="12545" width="0" style="4" hidden="1" customWidth="1"/>
    <col min="12546" max="12546" width="51.28515625" style="4" bestFit="1" customWidth="1"/>
    <col min="12547" max="12547" width="9.7109375" style="4" customWidth="1"/>
    <col min="12548" max="12548" width="11.7109375" style="4" customWidth="1"/>
    <col min="12549" max="12549" width="12.28515625" style="4" customWidth="1"/>
    <col min="12550" max="12550" width="11.42578125" style="4" bestFit="1" customWidth="1"/>
    <col min="12551" max="12800" width="11.42578125" style="4"/>
    <col min="12801" max="12801" width="0" style="4" hidden="1" customWidth="1"/>
    <col min="12802" max="12802" width="51.28515625" style="4" bestFit="1" customWidth="1"/>
    <col min="12803" max="12803" width="9.7109375" style="4" customWidth="1"/>
    <col min="12804" max="12804" width="11.7109375" style="4" customWidth="1"/>
    <col min="12805" max="12805" width="12.28515625" style="4" customWidth="1"/>
    <col min="12806" max="12806" width="11.42578125" style="4" bestFit="1" customWidth="1"/>
    <col min="12807" max="13056" width="11.42578125" style="4"/>
    <col min="13057" max="13057" width="0" style="4" hidden="1" customWidth="1"/>
    <col min="13058" max="13058" width="51.28515625" style="4" bestFit="1" customWidth="1"/>
    <col min="13059" max="13059" width="9.7109375" style="4" customWidth="1"/>
    <col min="13060" max="13060" width="11.7109375" style="4" customWidth="1"/>
    <col min="13061" max="13061" width="12.28515625" style="4" customWidth="1"/>
    <col min="13062" max="13062" width="11.42578125" style="4" bestFit="1" customWidth="1"/>
    <col min="13063" max="13312" width="11.42578125" style="4"/>
    <col min="13313" max="13313" width="0" style="4" hidden="1" customWidth="1"/>
    <col min="13314" max="13314" width="51.28515625" style="4" bestFit="1" customWidth="1"/>
    <col min="13315" max="13315" width="9.7109375" style="4" customWidth="1"/>
    <col min="13316" max="13316" width="11.7109375" style="4" customWidth="1"/>
    <col min="13317" max="13317" width="12.28515625" style="4" customWidth="1"/>
    <col min="13318" max="13318" width="11.42578125" style="4" bestFit="1" customWidth="1"/>
    <col min="13319" max="13568" width="11.42578125" style="4"/>
    <col min="13569" max="13569" width="0" style="4" hidden="1" customWidth="1"/>
    <col min="13570" max="13570" width="51.28515625" style="4" bestFit="1" customWidth="1"/>
    <col min="13571" max="13571" width="9.7109375" style="4" customWidth="1"/>
    <col min="13572" max="13572" width="11.7109375" style="4" customWidth="1"/>
    <col min="13573" max="13573" width="12.28515625" style="4" customWidth="1"/>
    <col min="13574" max="13574" width="11.42578125" style="4" bestFit="1" customWidth="1"/>
    <col min="13575" max="13824" width="11.42578125" style="4"/>
    <col min="13825" max="13825" width="0" style="4" hidden="1" customWidth="1"/>
    <col min="13826" max="13826" width="51.28515625" style="4" bestFit="1" customWidth="1"/>
    <col min="13827" max="13827" width="9.7109375" style="4" customWidth="1"/>
    <col min="13828" max="13828" width="11.7109375" style="4" customWidth="1"/>
    <col min="13829" max="13829" width="12.28515625" style="4" customWidth="1"/>
    <col min="13830" max="13830" width="11.42578125" style="4" bestFit="1" customWidth="1"/>
    <col min="13831" max="14080" width="11.42578125" style="4"/>
    <col min="14081" max="14081" width="0" style="4" hidden="1" customWidth="1"/>
    <col min="14082" max="14082" width="51.28515625" style="4" bestFit="1" customWidth="1"/>
    <col min="14083" max="14083" width="9.7109375" style="4" customWidth="1"/>
    <col min="14084" max="14084" width="11.7109375" style="4" customWidth="1"/>
    <col min="14085" max="14085" width="12.28515625" style="4" customWidth="1"/>
    <col min="14086" max="14086" width="11.42578125" style="4" bestFit="1" customWidth="1"/>
    <col min="14087" max="14336" width="11.42578125" style="4"/>
    <col min="14337" max="14337" width="0" style="4" hidden="1" customWidth="1"/>
    <col min="14338" max="14338" width="51.28515625" style="4" bestFit="1" customWidth="1"/>
    <col min="14339" max="14339" width="9.7109375" style="4" customWidth="1"/>
    <col min="14340" max="14340" width="11.7109375" style="4" customWidth="1"/>
    <col min="14341" max="14341" width="12.28515625" style="4" customWidth="1"/>
    <col min="14342" max="14342" width="11.42578125" style="4" bestFit="1" customWidth="1"/>
    <col min="14343" max="14592" width="11.42578125" style="4"/>
    <col min="14593" max="14593" width="0" style="4" hidden="1" customWidth="1"/>
    <col min="14594" max="14594" width="51.28515625" style="4" bestFit="1" customWidth="1"/>
    <col min="14595" max="14595" width="9.7109375" style="4" customWidth="1"/>
    <col min="14596" max="14596" width="11.7109375" style="4" customWidth="1"/>
    <col min="14597" max="14597" width="12.28515625" style="4" customWidth="1"/>
    <col min="14598" max="14598" width="11.42578125" style="4" bestFit="1" customWidth="1"/>
    <col min="14599" max="14848" width="11.42578125" style="4"/>
    <col min="14849" max="14849" width="0" style="4" hidden="1" customWidth="1"/>
    <col min="14850" max="14850" width="51.28515625" style="4" bestFit="1" customWidth="1"/>
    <col min="14851" max="14851" width="9.7109375" style="4" customWidth="1"/>
    <col min="14852" max="14852" width="11.7109375" style="4" customWidth="1"/>
    <col min="14853" max="14853" width="12.28515625" style="4" customWidth="1"/>
    <col min="14854" max="14854" width="11.42578125" style="4" bestFit="1" customWidth="1"/>
    <col min="14855" max="15104" width="11.42578125" style="4"/>
    <col min="15105" max="15105" width="0" style="4" hidden="1" customWidth="1"/>
    <col min="15106" max="15106" width="51.28515625" style="4" bestFit="1" customWidth="1"/>
    <col min="15107" max="15107" width="9.7109375" style="4" customWidth="1"/>
    <col min="15108" max="15108" width="11.7109375" style="4" customWidth="1"/>
    <col min="15109" max="15109" width="12.28515625" style="4" customWidth="1"/>
    <col min="15110" max="15110" width="11.42578125" style="4" bestFit="1" customWidth="1"/>
    <col min="15111" max="15360" width="11.42578125" style="4"/>
    <col min="15361" max="15361" width="0" style="4" hidden="1" customWidth="1"/>
    <col min="15362" max="15362" width="51.28515625" style="4" bestFit="1" customWidth="1"/>
    <col min="15363" max="15363" width="9.7109375" style="4" customWidth="1"/>
    <col min="15364" max="15364" width="11.7109375" style="4" customWidth="1"/>
    <col min="15365" max="15365" width="12.28515625" style="4" customWidth="1"/>
    <col min="15366" max="15366" width="11.42578125" style="4" bestFit="1" customWidth="1"/>
    <col min="15367" max="15616" width="11.42578125" style="4"/>
    <col min="15617" max="15617" width="0" style="4" hidden="1" customWidth="1"/>
    <col min="15618" max="15618" width="51.28515625" style="4" bestFit="1" customWidth="1"/>
    <col min="15619" max="15619" width="9.7109375" style="4" customWidth="1"/>
    <col min="15620" max="15620" width="11.7109375" style="4" customWidth="1"/>
    <col min="15621" max="15621" width="12.28515625" style="4" customWidth="1"/>
    <col min="15622" max="15622" width="11.42578125" style="4" bestFit="1" customWidth="1"/>
    <col min="15623" max="15872" width="11.42578125" style="4"/>
    <col min="15873" max="15873" width="0" style="4" hidden="1" customWidth="1"/>
    <col min="15874" max="15874" width="51.28515625" style="4" bestFit="1" customWidth="1"/>
    <col min="15875" max="15875" width="9.7109375" style="4" customWidth="1"/>
    <col min="15876" max="15876" width="11.7109375" style="4" customWidth="1"/>
    <col min="15877" max="15877" width="12.28515625" style="4" customWidth="1"/>
    <col min="15878" max="15878" width="11.42578125" style="4" bestFit="1" customWidth="1"/>
    <col min="15879" max="16128" width="11.42578125" style="4"/>
    <col min="16129" max="16129" width="0" style="4" hidden="1" customWidth="1"/>
    <col min="16130" max="16130" width="51.28515625" style="4" bestFit="1" customWidth="1"/>
    <col min="16131" max="16131" width="9.7109375" style="4" customWidth="1"/>
    <col min="16132" max="16132" width="11.7109375" style="4" customWidth="1"/>
    <col min="16133" max="16133" width="12.28515625" style="4" customWidth="1"/>
    <col min="16134" max="16134" width="11.42578125" style="4" bestFit="1" customWidth="1"/>
    <col min="16135" max="16384" width="11.42578125" style="4"/>
  </cols>
  <sheetData>
    <row r="1" spans="1:9" ht="12.75" customHeight="1" x14ac:dyDescent="0.2">
      <c r="B1" s="2"/>
      <c r="C1" s="3"/>
      <c r="D1" s="3"/>
      <c r="E1" s="3"/>
      <c r="F1" s="3"/>
    </row>
    <row r="2" spans="1:9" ht="12.75" customHeight="1" x14ac:dyDescent="0.2">
      <c r="C2" s="3" t="s">
        <v>0</v>
      </c>
      <c r="D2" s="3"/>
      <c r="E2" s="3"/>
      <c r="F2" s="3"/>
      <c r="G2" s="5"/>
    </row>
    <row r="3" spans="1:9" ht="12.75" customHeight="1" x14ac:dyDescent="0.2">
      <c r="C3" s="3" t="s">
        <v>1</v>
      </c>
      <c r="D3" s="3"/>
      <c r="E3" s="3"/>
      <c r="F3" s="3"/>
      <c r="G3" s="5"/>
    </row>
    <row r="4" spans="1:9" ht="16.5" customHeight="1" x14ac:dyDescent="0.25">
      <c r="C4" s="6"/>
      <c r="D4" s="6"/>
      <c r="E4" s="6"/>
      <c r="F4" s="6"/>
      <c r="G4" s="5"/>
      <c r="I4"/>
    </row>
    <row r="5" spans="1:9" s="12" customFormat="1" ht="13.5" customHeight="1" x14ac:dyDescent="0.25">
      <c r="A5" s="7"/>
      <c r="B5" s="8" t="s">
        <v>2</v>
      </c>
      <c r="C5" s="9"/>
      <c r="D5" s="10"/>
      <c r="E5" s="6"/>
      <c r="F5" s="6"/>
      <c r="G5" s="11"/>
    </row>
    <row r="6" spans="1:9" s="12" customFormat="1" ht="12.75" customHeight="1" x14ac:dyDescent="0.25">
      <c r="A6" s="7"/>
      <c r="C6" s="6"/>
      <c r="D6" s="6"/>
      <c r="E6" s="6"/>
      <c r="F6" s="6"/>
      <c r="G6" s="11"/>
    </row>
    <row r="7" spans="1:9" s="12" customFormat="1" ht="13.5" customHeight="1" x14ac:dyDescent="0.25">
      <c r="A7" s="7"/>
      <c r="B7" s="13" t="s">
        <v>3</v>
      </c>
      <c r="C7" s="13"/>
      <c r="D7" s="13"/>
      <c r="E7" s="13"/>
      <c r="F7" s="13"/>
      <c r="G7" s="11"/>
    </row>
    <row r="8" spans="1:9" ht="11.1" customHeight="1" x14ac:dyDescent="0.25">
      <c r="B8" s="14"/>
      <c r="C8" s="5"/>
      <c r="D8" s="15"/>
      <c r="E8" s="5"/>
      <c r="F8" s="16" t="s">
        <v>4</v>
      </c>
      <c r="G8" s="5"/>
    </row>
    <row r="9" spans="1:9" ht="33.6" customHeight="1" x14ac:dyDescent="0.25">
      <c r="B9" s="17" t="s">
        <v>5</v>
      </c>
      <c r="C9" s="18" t="s">
        <v>6</v>
      </c>
      <c r="D9" s="18" t="s">
        <v>7</v>
      </c>
      <c r="E9" s="18" t="s">
        <v>8</v>
      </c>
      <c r="F9" s="19">
        <v>43100</v>
      </c>
    </row>
    <row r="10" spans="1:9" ht="11.1" customHeight="1" x14ac:dyDescent="0.25">
      <c r="A10" s="20"/>
      <c r="B10" s="21" t="s">
        <v>9</v>
      </c>
      <c r="C10" s="22"/>
      <c r="D10" s="22"/>
      <c r="E10" s="22"/>
      <c r="F10" s="23"/>
    </row>
    <row r="11" spans="1:9" ht="8.65" customHeight="1" x14ac:dyDescent="0.25">
      <c r="A11" s="20"/>
      <c r="B11" s="24" t="s">
        <v>10</v>
      </c>
      <c r="C11" s="25">
        <f>C12+C17+C21+C24+C25+C26+C27</f>
        <v>0</v>
      </c>
      <c r="D11" s="25">
        <f>D12+D17+D21+D24+D25+D26+D27</f>
        <v>533736271.2299999</v>
      </c>
      <c r="E11" s="25">
        <f>E12+E17+E21+E24+E25+E26+E27</f>
        <v>456075590.15000004</v>
      </c>
      <c r="F11" s="25">
        <f>F12+F17+F21+F24+F25+F26+F27</f>
        <v>0</v>
      </c>
    </row>
    <row r="12" spans="1:9" ht="8.65" customHeight="1" x14ac:dyDescent="0.25">
      <c r="A12" s="20"/>
      <c r="B12" s="26" t="s">
        <v>11</v>
      </c>
      <c r="C12" s="27">
        <f>SUM(C13:C16)</f>
        <v>0</v>
      </c>
      <c r="D12" s="28">
        <f>SUM(D13:D16)</f>
        <v>146190.99</v>
      </c>
      <c r="E12" s="28">
        <f>SUM(E13:E16)</f>
        <v>32729.45</v>
      </c>
      <c r="F12" s="27">
        <f>SUM(F13:F16)</f>
        <v>0</v>
      </c>
    </row>
    <row r="13" spans="1:9" ht="8.65" customHeight="1" x14ac:dyDescent="0.25">
      <c r="A13" s="20" t="s">
        <v>12</v>
      </c>
      <c r="B13" s="29" t="s">
        <v>13</v>
      </c>
      <c r="C13" s="30">
        <v>0</v>
      </c>
      <c r="D13" s="31">
        <v>0</v>
      </c>
      <c r="E13" s="31">
        <v>0</v>
      </c>
      <c r="F13" s="30">
        <v>0</v>
      </c>
    </row>
    <row r="14" spans="1:9" ht="8.65" customHeight="1" x14ac:dyDescent="0.25">
      <c r="A14" s="20" t="s">
        <v>14</v>
      </c>
      <c r="B14" s="29" t="s">
        <v>15</v>
      </c>
      <c r="C14" s="30">
        <v>0</v>
      </c>
      <c r="D14" s="31">
        <v>146190.99</v>
      </c>
      <c r="E14" s="31">
        <v>32729.45</v>
      </c>
      <c r="F14" s="30">
        <v>0</v>
      </c>
    </row>
    <row r="15" spans="1:9" ht="8.65" customHeight="1" x14ac:dyDescent="0.25">
      <c r="A15" s="20">
        <v>209</v>
      </c>
      <c r="B15" s="29" t="s">
        <v>16</v>
      </c>
      <c r="C15" s="30">
        <v>0</v>
      </c>
      <c r="D15" s="31">
        <v>0</v>
      </c>
      <c r="E15" s="31">
        <v>0</v>
      </c>
      <c r="F15" s="30">
        <v>0</v>
      </c>
    </row>
    <row r="16" spans="1:9" ht="8.65" customHeight="1" x14ac:dyDescent="0.25">
      <c r="A16" s="20" t="s">
        <v>17</v>
      </c>
      <c r="B16" s="29" t="s">
        <v>18</v>
      </c>
      <c r="C16" s="30">
        <v>0</v>
      </c>
      <c r="D16" s="31">
        <v>0</v>
      </c>
      <c r="E16" s="31">
        <v>0</v>
      </c>
      <c r="F16" s="30">
        <v>0</v>
      </c>
    </row>
    <row r="17" spans="1:7" ht="8.65" customHeight="1" x14ac:dyDescent="0.25">
      <c r="A17" s="20"/>
      <c r="B17" s="32" t="s">
        <v>19</v>
      </c>
      <c r="C17" s="33">
        <f>SUM(C18:C20)</f>
        <v>0</v>
      </c>
      <c r="D17" s="34">
        <f>SUM(D18:D20)</f>
        <v>23788239.969999999</v>
      </c>
      <c r="E17" s="34">
        <f>SUM(E18:E20)</f>
        <v>21703194.780000001</v>
      </c>
      <c r="F17" s="33">
        <f>SUM(F18:F20)</f>
        <v>0</v>
      </c>
      <c r="G17" s="35"/>
    </row>
    <row r="18" spans="1:7" s="37" customFormat="1" ht="8.65" customHeight="1" x14ac:dyDescent="0.25">
      <c r="A18" s="36" t="s">
        <v>20</v>
      </c>
      <c r="B18" s="29" t="s">
        <v>21</v>
      </c>
      <c r="C18" s="30">
        <v>0</v>
      </c>
      <c r="D18" s="31">
        <v>15032752.5</v>
      </c>
      <c r="E18" s="31">
        <v>15032752.5</v>
      </c>
      <c r="F18" s="30">
        <v>0</v>
      </c>
    </row>
    <row r="19" spans="1:7" s="37" customFormat="1" ht="8.65" customHeight="1" x14ac:dyDescent="0.25">
      <c r="A19" s="36">
        <v>239</v>
      </c>
      <c r="B19" s="29" t="s">
        <v>16</v>
      </c>
      <c r="C19" s="30">
        <v>0</v>
      </c>
      <c r="D19" s="31">
        <v>0</v>
      </c>
      <c r="E19" s="31">
        <v>0</v>
      </c>
      <c r="F19" s="30">
        <v>0</v>
      </c>
    </row>
    <row r="20" spans="1:7" s="37" customFormat="1" ht="8.65" customHeight="1" x14ac:dyDescent="0.25">
      <c r="A20" s="36" t="s">
        <v>22</v>
      </c>
      <c r="B20" s="38" t="s">
        <v>23</v>
      </c>
      <c r="C20" s="30">
        <v>0</v>
      </c>
      <c r="D20" s="31">
        <f>23788239.97-D18</f>
        <v>8755487.4699999988</v>
      </c>
      <c r="E20" s="31">
        <v>6670442.2800000012</v>
      </c>
      <c r="F20" s="30">
        <v>0</v>
      </c>
    </row>
    <row r="21" spans="1:7" s="37" customFormat="1" ht="8.65" customHeight="1" x14ac:dyDescent="0.25">
      <c r="A21" s="39"/>
      <c r="B21" s="40" t="s">
        <v>24</v>
      </c>
      <c r="C21" s="33">
        <f>SUM(C22:C23)</f>
        <v>0</v>
      </c>
      <c r="D21" s="34">
        <f>SUM(D22:D23)</f>
        <v>504694585.89999998</v>
      </c>
      <c r="E21" s="34">
        <f>SUM(E22:E23)</f>
        <v>428695275.65000004</v>
      </c>
      <c r="F21" s="33">
        <f>SUM(F22:F23)</f>
        <v>0</v>
      </c>
    </row>
    <row r="22" spans="1:7" s="37" customFormat="1" ht="8.65" customHeight="1" x14ac:dyDescent="0.25">
      <c r="A22" s="36" t="s">
        <v>25</v>
      </c>
      <c r="B22" s="29" t="s">
        <v>26</v>
      </c>
      <c r="C22" s="30">
        <v>0</v>
      </c>
      <c r="D22" s="31">
        <v>135707096.09</v>
      </c>
      <c r="E22" s="31">
        <v>125859612.7</v>
      </c>
      <c r="F22" s="30">
        <v>0</v>
      </c>
    </row>
    <row r="23" spans="1:7" s="37" customFormat="1" ht="8.65" customHeight="1" x14ac:dyDescent="0.25">
      <c r="A23" s="36" t="s">
        <v>27</v>
      </c>
      <c r="B23" s="29" t="s">
        <v>28</v>
      </c>
      <c r="C23" s="30">
        <v>0</v>
      </c>
      <c r="D23" s="31">
        <v>368987489.81</v>
      </c>
      <c r="E23" s="31">
        <v>302835662.95000005</v>
      </c>
      <c r="F23" s="30">
        <v>0</v>
      </c>
    </row>
    <row r="24" spans="1:7" s="37" customFormat="1" ht="8.65" customHeight="1" x14ac:dyDescent="0.25">
      <c r="A24" s="36" t="s">
        <v>29</v>
      </c>
      <c r="B24" s="40" t="s">
        <v>30</v>
      </c>
      <c r="C24" s="41">
        <v>0</v>
      </c>
      <c r="D24" s="42">
        <v>0</v>
      </c>
      <c r="E24" s="42">
        <v>0</v>
      </c>
      <c r="F24" s="41">
        <v>0</v>
      </c>
    </row>
    <row r="25" spans="1:7" s="37" customFormat="1" ht="8.65" customHeight="1" x14ac:dyDescent="0.25">
      <c r="A25" s="36" t="s">
        <v>31</v>
      </c>
      <c r="B25" s="32" t="s">
        <v>32</v>
      </c>
      <c r="C25" s="41">
        <v>0</v>
      </c>
      <c r="D25" s="42">
        <v>4856189.03</v>
      </c>
      <c r="E25" s="42">
        <v>5343324.93</v>
      </c>
      <c r="F25" s="41">
        <v>0</v>
      </c>
    </row>
    <row r="26" spans="1:7" ht="8.65" customHeight="1" x14ac:dyDescent="0.25">
      <c r="A26" s="36">
        <v>474</v>
      </c>
      <c r="B26" s="32" t="s">
        <v>33</v>
      </c>
      <c r="C26" s="43">
        <v>0</v>
      </c>
      <c r="D26" s="44">
        <v>251065.34000000003</v>
      </c>
      <c r="E26" s="44">
        <v>301065.34000000003</v>
      </c>
      <c r="F26" s="43">
        <v>0</v>
      </c>
    </row>
    <row r="27" spans="1:7" ht="8.65" customHeight="1" x14ac:dyDescent="0.25">
      <c r="A27" s="20"/>
      <c r="B27" s="45" t="s">
        <v>34</v>
      </c>
      <c r="C27" s="46">
        <v>0</v>
      </c>
      <c r="D27" s="47">
        <v>0</v>
      </c>
      <c r="E27" s="47">
        <v>0</v>
      </c>
      <c r="F27" s="46">
        <v>0</v>
      </c>
    </row>
    <row r="28" spans="1:7" ht="8.65" customHeight="1" x14ac:dyDescent="0.25">
      <c r="A28" s="20"/>
      <c r="B28" s="24" t="s">
        <v>35</v>
      </c>
      <c r="C28" s="48">
        <f>C29+C35+C38+C42+C43+C44+C45</f>
        <v>0</v>
      </c>
      <c r="D28" s="48">
        <f>D29+D35+D38+D42+D43+D44+D45</f>
        <v>101645465.02</v>
      </c>
      <c r="E28" s="48">
        <f>E29+E35+E38+E42+E43+E44+E45</f>
        <v>148240565.55000001</v>
      </c>
      <c r="F28" s="48">
        <f>F29+F35+F38+F42+F43+F44+F45</f>
        <v>0</v>
      </c>
    </row>
    <row r="29" spans="1:7" ht="8.65" customHeight="1" x14ac:dyDescent="0.25">
      <c r="A29" s="20"/>
      <c r="B29" s="26" t="s">
        <v>36</v>
      </c>
      <c r="C29" s="49">
        <f>C30+C33+C34</f>
        <v>0</v>
      </c>
      <c r="D29" s="50">
        <f>D30+D33+D34</f>
        <v>0</v>
      </c>
      <c r="E29" s="50">
        <f>E30+E33+E34</f>
        <v>0</v>
      </c>
      <c r="F29" s="49">
        <f>F30+F33+F34</f>
        <v>0</v>
      </c>
    </row>
    <row r="30" spans="1:7" s="54" customFormat="1" ht="8.65" customHeight="1" x14ac:dyDescent="0.25">
      <c r="A30" s="36"/>
      <c r="B30" s="51" t="s">
        <v>37</v>
      </c>
      <c r="C30" s="52">
        <f>SUM(C31:C32)</f>
        <v>0</v>
      </c>
      <c r="D30" s="53">
        <f>SUM(D31:D32)</f>
        <v>0</v>
      </c>
      <c r="E30" s="53">
        <f>SUM(E31:E32)</f>
        <v>0</v>
      </c>
      <c r="F30" s="52">
        <f>SUM(F31:F32)</f>
        <v>0</v>
      </c>
    </row>
    <row r="31" spans="1:7" s="54" customFormat="1" ht="8.65" customHeight="1" x14ac:dyDescent="0.25">
      <c r="A31" s="36" t="s">
        <v>38</v>
      </c>
      <c r="B31" s="55" t="s">
        <v>21</v>
      </c>
      <c r="C31" s="56">
        <v>0</v>
      </c>
      <c r="D31" s="57">
        <v>0</v>
      </c>
      <c r="E31" s="57">
        <v>0</v>
      </c>
      <c r="F31" s="56">
        <v>0</v>
      </c>
    </row>
    <row r="32" spans="1:7" s="54" customFormat="1" ht="8.65" customHeight="1" x14ac:dyDescent="0.25">
      <c r="A32" s="36"/>
      <c r="B32" s="55" t="s">
        <v>39</v>
      </c>
      <c r="C32" s="56">
        <v>0</v>
      </c>
      <c r="D32" s="57">
        <v>0</v>
      </c>
      <c r="E32" s="57">
        <v>0</v>
      </c>
      <c r="F32" s="56">
        <v>0</v>
      </c>
    </row>
    <row r="33" spans="1:7" s="54" customFormat="1" ht="8.65" customHeight="1" x14ac:dyDescent="0.25">
      <c r="A33" s="36" t="s">
        <v>40</v>
      </c>
      <c r="B33" s="51" t="s">
        <v>41</v>
      </c>
      <c r="C33" s="43">
        <v>0</v>
      </c>
      <c r="D33" s="44">
        <v>0</v>
      </c>
      <c r="E33" s="44">
        <v>0</v>
      </c>
      <c r="F33" s="43">
        <v>0</v>
      </c>
    </row>
    <row r="34" spans="1:7" s="54" customFormat="1" ht="8.65" customHeight="1" x14ac:dyDescent="0.25">
      <c r="A34" s="36" t="s">
        <v>42</v>
      </c>
      <c r="B34" s="58" t="s">
        <v>43</v>
      </c>
      <c r="C34" s="59">
        <v>0</v>
      </c>
      <c r="D34" s="60">
        <v>0</v>
      </c>
      <c r="E34" s="60">
        <v>0</v>
      </c>
      <c r="F34" s="59">
        <v>0</v>
      </c>
    </row>
    <row r="35" spans="1:7" ht="8.65" customHeight="1" x14ac:dyDescent="0.25">
      <c r="A35" s="20"/>
      <c r="B35" s="32" t="s">
        <v>44</v>
      </c>
      <c r="C35" s="33">
        <f>SUM(C36:C37)</f>
        <v>0</v>
      </c>
      <c r="D35" s="34">
        <v>32998285.270000003</v>
      </c>
      <c r="E35" s="34">
        <f>SUM(E36:E37)</f>
        <v>44991938.109999999</v>
      </c>
      <c r="F35" s="33">
        <f>SUM(F36:F37)</f>
        <v>0</v>
      </c>
    </row>
    <row r="36" spans="1:7" ht="9.75" customHeight="1" x14ac:dyDescent="0.25">
      <c r="A36" s="20" t="s">
        <v>45</v>
      </c>
      <c r="B36" s="29" t="s">
        <v>46</v>
      </c>
      <c r="C36" s="30">
        <v>0</v>
      </c>
      <c r="D36" s="31">
        <v>32998285.270000003</v>
      </c>
      <c r="E36" s="31">
        <v>44871583.93</v>
      </c>
      <c r="F36" s="30">
        <v>0</v>
      </c>
    </row>
    <row r="37" spans="1:7" ht="8.65" customHeight="1" x14ac:dyDescent="0.25">
      <c r="A37" s="20">
        <v>407</v>
      </c>
      <c r="B37" s="29" t="s">
        <v>16</v>
      </c>
      <c r="C37" s="30">
        <v>0</v>
      </c>
      <c r="D37" s="31">
        <v>0</v>
      </c>
      <c r="E37" s="31">
        <v>120354.18</v>
      </c>
      <c r="F37" s="30">
        <v>0</v>
      </c>
    </row>
    <row r="38" spans="1:7" ht="8.65" customHeight="1" x14ac:dyDescent="0.25">
      <c r="A38" s="20"/>
      <c r="B38" s="32" t="s">
        <v>47</v>
      </c>
      <c r="C38" s="33">
        <f>SUM(C39:C41)</f>
        <v>0</v>
      </c>
      <c r="D38" s="34">
        <f>SUM(D39:D41)</f>
        <v>2640000</v>
      </c>
      <c r="E38" s="34">
        <f>SUM(E39:E41)</f>
        <v>5693213.1100000003</v>
      </c>
      <c r="F38" s="33">
        <f>SUM(F39:F41)</f>
        <v>0</v>
      </c>
    </row>
    <row r="39" spans="1:7" ht="8.65" customHeight="1" x14ac:dyDescent="0.25">
      <c r="A39" s="20" t="s">
        <v>48</v>
      </c>
      <c r="B39" s="29" t="s">
        <v>49</v>
      </c>
      <c r="C39" s="30">
        <v>0</v>
      </c>
      <c r="D39" s="31">
        <v>2000000</v>
      </c>
      <c r="E39" s="31">
        <v>4204422.25</v>
      </c>
      <c r="F39" s="30">
        <v>0</v>
      </c>
      <c r="G39" s="35"/>
    </row>
    <row r="40" spans="1:7" ht="8.65" customHeight="1" x14ac:dyDescent="0.25">
      <c r="A40" s="20">
        <v>5580</v>
      </c>
      <c r="B40" s="29" t="s">
        <v>50</v>
      </c>
      <c r="C40" s="30">
        <v>0</v>
      </c>
      <c r="D40" s="31">
        <v>0</v>
      </c>
      <c r="E40" s="31">
        <v>0</v>
      </c>
      <c r="F40" s="30">
        <v>0</v>
      </c>
    </row>
    <row r="41" spans="1:7" ht="8.65" customHeight="1" x14ac:dyDescent="0.25">
      <c r="A41" s="20" t="s">
        <v>51</v>
      </c>
      <c r="B41" s="29" t="s">
        <v>52</v>
      </c>
      <c r="C41" s="30">
        <v>0</v>
      </c>
      <c r="D41" s="31">
        <v>640000</v>
      </c>
      <c r="E41" s="31">
        <f>5693213.11-E39</f>
        <v>1488790.8600000003</v>
      </c>
      <c r="F41" s="30">
        <v>0</v>
      </c>
      <c r="G41" s="35"/>
    </row>
    <row r="42" spans="1:7" ht="8.65" customHeight="1" x14ac:dyDescent="0.25">
      <c r="A42" s="36" t="s">
        <v>53</v>
      </c>
      <c r="B42" s="61" t="s">
        <v>54</v>
      </c>
      <c r="C42" s="62">
        <v>0</v>
      </c>
      <c r="D42" s="63">
        <v>36138187.950000003</v>
      </c>
      <c r="E42" s="63">
        <v>40007102.549999997</v>
      </c>
      <c r="F42" s="62">
        <v>0</v>
      </c>
    </row>
    <row r="43" spans="1:7" ht="8.65" customHeight="1" x14ac:dyDescent="0.25">
      <c r="A43" s="36" t="s">
        <v>55</v>
      </c>
      <c r="B43" s="61" t="s">
        <v>56</v>
      </c>
      <c r="C43" s="62">
        <v>0</v>
      </c>
      <c r="D43" s="63">
        <v>0</v>
      </c>
      <c r="E43" s="63">
        <v>0</v>
      </c>
      <c r="F43" s="62">
        <v>0</v>
      </c>
      <c r="G43" s="35"/>
    </row>
    <row r="44" spans="1:7" ht="8.65" customHeight="1" x14ac:dyDescent="0.25">
      <c r="A44" s="20" t="s">
        <v>57</v>
      </c>
      <c r="B44" s="32" t="s">
        <v>58</v>
      </c>
      <c r="C44" s="62">
        <v>0</v>
      </c>
      <c r="D44" s="63">
        <v>0</v>
      </c>
      <c r="E44" s="63">
        <v>0</v>
      </c>
      <c r="F44" s="62">
        <v>0</v>
      </c>
    </row>
    <row r="45" spans="1:7" ht="8.65" customHeight="1" x14ac:dyDescent="0.25">
      <c r="A45" s="20">
        <v>57</v>
      </c>
      <c r="B45" s="45" t="s">
        <v>59</v>
      </c>
      <c r="C45" s="64">
        <v>0</v>
      </c>
      <c r="D45" s="65">
        <v>29868991.800000001</v>
      </c>
      <c r="E45" s="65">
        <v>57548311.780000001</v>
      </c>
      <c r="F45" s="64">
        <v>0</v>
      </c>
    </row>
    <row r="46" spans="1:7" s="69" customFormat="1" ht="11.1" customHeight="1" x14ac:dyDescent="0.25">
      <c r="A46" s="66"/>
      <c r="B46" s="67" t="s">
        <v>60</v>
      </c>
      <c r="C46" s="68">
        <f>C11+C28</f>
        <v>0</v>
      </c>
      <c r="D46" s="68">
        <f>D11+D28</f>
        <v>635381736.24999988</v>
      </c>
      <c r="E46" s="68">
        <f>E11+E28</f>
        <v>604316155.70000005</v>
      </c>
      <c r="F46" s="68">
        <f>F11+F28</f>
        <v>0</v>
      </c>
    </row>
    <row r="47" spans="1:7" ht="11.1" customHeight="1" x14ac:dyDescent="0.25">
      <c r="A47" s="70"/>
      <c r="B47" s="21" t="s">
        <v>61</v>
      </c>
      <c r="C47" s="22"/>
      <c r="D47" s="23"/>
      <c r="E47" s="22"/>
      <c r="F47" s="23"/>
    </row>
    <row r="48" spans="1:7" ht="8.65" customHeight="1" x14ac:dyDescent="0.25">
      <c r="A48" s="20"/>
      <c r="B48" s="24" t="s">
        <v>62</v>
      </c>
      <c r="C48" s="48">
        <f>C49+C59+C60</f>
        <v>0</v>
      </c>
      <c r="D48" s="48">
        <f>D49+D59+D60</f>
        <v>558838546.91999996</v>
      </c>
      <c r="E48" s="48">
        <f>E49+E59+E60</f>
        <v>394217877.11000001</v>
      </c>
      <c r="F48" s="48">
        <f>F49+F59+F60</f>
        <v>0</v>
      </c>
    </row>
    <row r="49" spans="1:6" ht="8.65" customHeight="1" x14ac:dyDescent="0.25">
      <c r="A49" s="20"/>
      <c r="B49" s="26" t="s">
        <v>63</v>
      </c>
      <c r="C49" s="71">
        <f>C50+C51+C52+C53+C54+C55+C56+C57+C58</f>
        <v>0</v>
      </c>
      <c r="D49" s="72">
        <f>D50+D51+D52+D53+D54+D55+D56+D57+D58</f>
        <v>151304251.12</v>
      </c>
      <c r="E49" s="72">
        <f>E50+E51+E52+E53+E54+E55+E56+E57+E58</f>
        <v>145439800.80000001</v>
      </c>
      <c r="F49" s="71">
        <f>F50+F51+F52+F53+F54+F55+F56+F57+F58</f>
        <v>0</v>
      </c>
    </row>
    <row r="50" spans="1:6" ht="8.65" customHeight="1" x14ac:dyDescent="0.25">
      <c r="A50" s="20" t="s">
        <v>64</v>
      </c>
      <c r="B50" s="51" t="s">
        <v>65</v>
      </c>
      <c r="C50" s="41">
        <v>0</v>
      </c>
      <c r="D50" s="42">
        <v>147030142.5</v>
      </c>
      <c r="E50" s="42">
        <v>147030142.5</v>
      </c>
      <c r="F50" s="41">
        <v>0</v>
      </c>
    </row>
    <row r="51" spans="1:6" ht="8.65" customHeight="1" x14ac:dyDescent="0.25">
      <c r="A51" s="20">
        <v>110</v>
      </c>
      <c r="B51" s="73" t="s">
        <v>66</v>
      </c>
      <c r="C51" s="41">
        <v>0</v>
      </c>
      <c r="D51" s="42">
        <v>0</v>
      </c>
      <c r="E51" s="42">
        <v>0</v>
      </c>
      <c r="F51" s="41">
        <v>0</v>
      </c>
    </row>
    <row r="52" spans="1:6" ht="8.65" customHeight="1" x14ac:dyDescent="0.25">
      <c r="A52" s="20" t="s">
        <v>67</v>
      </c>
      <c r="B52" s="51" t="s">
        <v>68</v>
      </c>
      <c r="C52" s="41">
        <v>0</v>
      </c>
      <c r="D52" s="42">
        <v>6161067.0580000002</v>
      </c>
      <c r="E52" s="42">
        <v>6161067.0580000002</v>
      </c>
      <c r="F52" s="41">
        <v>0</v>
      </c>
    </row>
    <row r="53" spans="1:6" ht="8.65" customHeight="1" x14ac:dyDescent="0.25">
      <c r="A53" s="20" t="s">
        <v>69</v>
      </c>
      <c r="B53" s="73" t="s">
        <v>70</v>
      </c>
      <c r="C53" s="41">
        <v>0</v>
      </c>
      <c r="D53" s="42">
        <v>0</v>
      </c>
      <c r="E53" s="42">
        <v>0</v>
      </c>
      <c r="F53" s="41">
        <v>0</v>
      </c>
    </row>
    <row r="54" spans="1:6" ht="8.65" customHeight="1" x14ac:dyDescent="0.25">
      <c r="A54" s="20" t="s">
        <v>71</v>
      </c>
      <c r="B54" s="73" t="s">
        <v>72</v>
      </c>
      <c r="C54" s="41">
        <v>0</v>
      </c>
      <c r="D54" s="42">
        <v>-84125982.538000003</v>
      </c>
      <c r="E54" s="42">
        <v>-84125982.538000003</v>
      </c>
      <c r="F54" s="41">
        <v>0</v>
      </c>
    </row>
    <row r="55" spans="1:6" ht="8.65" customHeight="1" x14ac:dyDescent="0.25">
      <c r="A55" s="20">
        <v>118</v>
      </c>
      <c r="B55" s="73" t="s">
        <v>73</v>
      </c>
      <c r="C55" s="41">
        <v>0</v>
      </c>
      <c r="D55" s="42">
        <v>62199432.729999997</v>
      </c>
      <c r="E55" s="42">
        <v>62199432.729999997</v>
      </c>
      <c r="F55" s="41">
        <v>0</v>
      </c>
    </row>
    <row r="56" spans="1:6" ht="8.65" customHeight="1" x14ac:dyDescent="0.25">
      <c r="A56" s="20">
        <v>129</v>
      </c>
      <c r="B56" s="51" t="s">
        <v>74</v>
      </c>
      <c r="C56" s="41">
        <v>0</v>
      </c>
      <c r="D56" s="42">
        <v>20039591.370000001</v>
      </c>
      <c r="E56" s="42">
        <v>14175141.050000001</v>
      </c>
      <c r="F56" s="41">
        <v>0</v>
      </c>
    </row>
    <row r="57" spans="1:6" ht="8.65" customHeight="1" x14ac:dyDescent="0.25">
      <c r="A57" s="74" t="s">
        <v>75</v>
      </c>
      <c r="B57" s="73" t="s">
        <v>76</v>
      </c>
      <c r="C57" s="41">
        <v>0</v>
      </c>
      <c r="D57" s="42">
        <v>0</v>
      </c>
      <c r="E57" s="42">
        <v>0</v>
      </c>
      <c r="F57" s="41">
        <v>0</v>
      </c>
    </row>
    <row r="58" spans="1:6" ht="8.65" customHeight="1" x14ac:dyDescent="0.25">
      <c r="A58" s="20">
        <v>111</v>
      </c>
      <c r="B58" s="73" t="s">
        <v>77</v>
      </c>
      <c r="C58" s="41">
        <v>0</v>
      </c>
      <c r="D58" s="42">
        <v>0</v>
      </c>
      <c r="E58" s="42">
        <v>0</v>
      </c>
      <c r="F58" s="41">
        <v>0</v>
      </c>
    </row>
    <row r="59" spans="1:6" ht="8.65" customHeight="1" x14ac:dyDescent="0.25">
      <c r="A59" s="20" t="s">
        <v>78</v>
      </c>
      <c r="B59" s="40" t="s">
        <v>79</v>
      </c>
      <c r="C59" s="41">
        <v>0</v>
      </c>
      <c r="D59" s="42">
        <v>0</v>
      </c>
      <c r="E59" s="42">
        <v>0</v>
      </c>
      <c r="F59" s="41">
        <v>0</v>
      </c>
    </row>
    <row r="60" spans="1:6" ht="8.65" customHeight="1" x14ac:dyDescent="0.25">
      <c r="A60" s="20" t="s">
        <v>80</v>
      </c>
      <c r="B60" s="45" t="s">
        <v>81</v>
      </c>
      <c r="C60" s="41">
        <v>0</v>
      </c>
      <c r="D60" s="42">
        <v>407534295.79999995</v>
      </c>
      <c r="E60" s="42">
        <v>248778076.31</v>
      </c>
      <c r="F60" s="41">
        <v>0</v>
      </c>
    </row>
    <row r="61" spans="1:6" ht="8.65" customHeight="1" x14ac:dyDescent="0.25">
      <c r="A61" s="20"/>
      <c r="B61" s="24" t="s">
        <v>82</v>
      </c>
      <c r="C61" s="48">
        <f>C62+C66+C71+C72+C73+C74+C75</f>
        <v>0</v>
      </c>
      <c r="D61" s="48">
        <f>D62+D66+D71+D72+D73+D74+D75</f>
        <v>35801037.68</v>
      </c>
      <c r="E61" s="48">
        <f>E62+E66+E71+E72+E73+E74+E75</f>
        <v>144038416.31999999</v>
      </c>
      <c r="F61" s="48">
        <f>F62+F66+F71+F72+F73+F74+F75</f>
        <v>0</v>
      </c>
    </row>
    <row r="62" spans="1:6" ht="8.65" customHeight="1" x14ac:dyDescent="0.25">
      <c r="A62" s="20"/>
      <c r="B62" s="75" t="s">
        <v>83</v>
      </c>
      <c r="C62" s="49">
        <f>SUM(C63:C65)</f>
        <v>0</v>
      </c>
      <c r="D62" s="50">
        <f>SUM(D63:D65)</f>
        <v>8946884.4900000002</v>
      </c>
      <c r="E62" s="50">
        <f>SUM(E63:E65)</f>
        <v>10348027.039999999</v>
      </c>
      <c r="F62" s="49">
        <f>SUM(F63:F65)</f>
        <v>0</v>
      </c>
    </row>
    <row r="63" spans="1:6" ht="8.65" customHeight="1" x14ac:dyDescent="0.25">
      <c r="A63" s="20">
        <v>140</v>
      </c>
      <c r="B63" s="29" t="s">
        <v>84</v>
      </c>
      <c r="C63" s="56">
        <v>0</v>
      </c>
      <c r="D63" s="57">
        <v>0</v>
      </c>
      <c r="E63" s="57">
        <v>0</v>
      </c>
      <c r="F63" s="56">
        <v>0</v>
      </c>
    </row>
    <row r="64" spans="1:6" ht="8.65" customHeight="1" x14ac:dyDescent="0.25">
      <c r="A64" s="20">
        <v>143</v>
      </c>
      <c r="B64" s="29" t="s">
        <v>85</v>
      </c>
      <c r="C64" s="56">
        <v>0</v>
      </c>
      <c r="D64" s="57">
        <v>0</v>
      </c>
      <c r="E64" s="57">
        <v>0</v>
      </c>
      <c r="F64" s="56">
        <v>0</v>
      </c>
    </row>
    <row r="65" spans="1:6" ht="8.65" customHeight="1" x14ac:dyDescent="0.25">
      <c r="A65" s="20" t="s">
        <v>86</v>
      </c>
      <c r="B65" s="29" t="s">
        <v>87</v>
      </c>
      <c r="C65" s="56">
        <v>0</v>
      </c>
      <c r="D65" s="57">
        <v>8946884.4900000002</v>
      </c>
      <c r="E65" s="57">
        <v>10348027.039999999</v>
      </c>
      <c r="F65" s="56">
        <v>0</v>
      </c>
    </row>
    <row r="66" spans="1:6" ht="8.65" customHeight="1" x14ac:dyDescent="0.25">
      <c r="A66" s="20"/>
      <c r="B66" s="32" t="s">
        <v>88</v>
      </c>
      <c r="C66" s="52">
        <f>SUM(C67:C70)</f>
        <v>0</v>
      </c>
      <c r="D66" s="53">
        <f>SUM(D67:D70)</f>
        <v>26230690.470000003</v>
      </c>
      <c r="E66" s="53">
        <f>SUM(E67:E70)</f>
        <v>133086926.56</v>
      </c>
      <c r="F66" s="52">
        <f>SUM(F67:F70)</f>
        <v>0</v>
      </c>
    </row>
    <row r="67" spans="1:6" ht="8.65" customHeight="1" x14ac:dyDescent="0.25">
      <c r="A67" s="20" t="s">
        <v>89</v>
      </c>
      <c r="B67" s="29" t="s">
        <v>90</v>
      </c>
      <c r="C67" s="56">
        <v>0</v>
      </c>
      <c r="D67" s="57">
        <v>0</v>
      </c>
      <c r="E67" s="57">
        <v>0</v>
      </c>
      <c r="F67" s="56">
        <v>0</v>
      </c>
    </row>
    <row r="68" spans="1:6" ht="8.65" customHeight="1" x14ac:dyDescent="0.25">
      <c r="A68" s="20" t="s">
        <v>91</v>
      </c>
      <c r="B68" s="29" t="s">
        <v>92</v>
      </c>
      <c r="C68" s="56">
        <v>0</v>
      </c>
      <c r="D68" s="57">
        <v>25024602.210000001</v>
      </c>
      <c r="E68" s="57">
        <v>132343471.29000001</v>
      </c>
      <c r="F68" s="56">
        <v>0</v>
      </c>
    </row>
    <row r="69" spans="1:6" ht="8.65" customHeight="1" x14ac:dyDescent="0.25">
      <c r="A69" s="20" t="s">
        <v>93</v>
      </c>
      <c r="B69" s="29" t="s">
        <v>94</v>
      </c>
      <c r="C69" s="56">
        <v>0</v>
      </c>
      <c r="D69" s="57">
        <v>0</v>
      </c>
      <c r="E69" s="57">
        <v>0</v>
      </c>
      <c r="F69" s="56">
        <v>0</v>
      </c>
    </row>
    <row r="70" spans="1:6" ht="8.65" customHeight="1" x14ac:dyDescent="0.25">
      <c r="A70" s="20" t="s">
        <v>95</v>
      </c>
      <c r="B70" s="29" t="s">
        <v>96</v>
      </c>
      <c r="C70" s="56">
        <v>0</v>
      </c>
      <c r="D70" s="57">
        <v>1206088.26</v>
      </c>
      <c r="E70" s="57">
        <v>743455.27</v>
      </c>
      <c r="F70" s="56">
        <v>0</v>
      </c>
    </row>
    <row r="71" spans="1:6" ht="8.65" customHeight="1" x14ac:dyDescent="0.25">
      <c r="A71" s="20" t="s">
        <v>97</v>
      </c>
      <c r="B71" s="40" t="s">
        <v>98</v>
      </c>
      <c r="C71" s="41">
        <v>0</v>
      </c>
      <c r="D71" s="42">
        <v>0</v>
      </c>
      <c r="E71" s="42">
        <v>0</v>
      </c>
      <c r="F71" s="41">
        <v>0</v>
      </c>
    </row>
    <row r="72" spans="1:6" ht="8.65" customHeight="1" x14ac:dyDescent="0.25">
      <c r="A72" s="20">
        <v>479</v>
      </c>
      <c r="B72" s="32" t="s">
        <v>99</v>
      </c>
      <c r="C72" s="41">
        <v>0</v>
      </c>
      <c r="D72" s="42">
        <v>623462.72</v>
      </c>
      <c r="E72" s="42">
        <v>603462.72</v>
      </c>
      <c r="F72" s="41">
        <v>0</v>
      </c>
    </row>
    <row r="73" spans="1:6" ht="8.65" customHeight="1" x14ac:dyDescent="0.25">
      <c r="A73" s="20">
        <v>181</v>
      </c>
      <c r="B73" s="40" t="s">
        <v>100</v>
      </c>
      <c r="C73" s="41">
        <v>0</v>
      </c>
      <c r="D73" s="42">
        <v>0</v>
      </c>
      <c r="E73" s="42">
        <v>0</v>
      </c>
      <c r="F73" s="41">
        <v>0</v>
      </c>
    </row>
    <row r="74" spans="1:6" ht="8.65" customHeight="1" x14ac:dyDescent="0.25">
      <c r="A74" s="20"/>
      <c r="B74" s="40" t="s">
        <v>101</v>
      </c>
      <c r="C74" s="41">
        <v>0</v>
      </c>
      <c r="D74" s="42">
        <v>0</v>
      </c>
      <c r="E74" s="42">
        <v>0</v>
      </c>
      <c r="F74" s="41">
        <v>0</v>
      </c>
    </row>
    <row r="75" spans="1:6" ht="8.65" customHeight="1" x14ac:dyDescent="0.25">
      <c r="A75" s="20"/>
      <c r="B75" s="76" t="s">
        <v>102</v>
      </c>
      <c r="C75" s="77">
        <v>0</v>
      </c>
      <c r="D75" s="78">
        <v>0</v>
      </c>
      <c r="E75" s="78">
        <v>0</v>
      </c>
      <c r="F75" s="77">
        <v>0</v>
      </c>
    </row>
    <row r="76" spans="1:6" ht="8.65" customHeight="1" x14ac:dyDescent="0.25">
      <c r="A76" s="20"/>
      <c r="B76" s="24" t="s">
        <v>103</v>
      </c>
      <c r="C76" s="48">
        <f>C77+C78+C82+C87+C88+C91+C92</f>
        <v>0</v>
      </c>
      <c r="D76" s="48">
        <f>D77+D78+D82+D87+D88+D91+D92</f>
        <v>40742151.649999999</v>
      </c>
      <c r="E76" s="48">
        <f>E77+E78+E82+E87+E88+E91+E92</f>
        <v>66059862.269999996</v>
      </c>
      <c r="F76" s="48">
        <f>F77+F78+F82+F87+F88+F91+F92</f>
        <v>0</v>
      </c>
    </row>
    <row r="77" spans="1:6" ht="8.65" customHeight="1" x14ac:dyDescent="0.25">
      <c r="A77" s="20" t="s">
        <v>104</v>
      </c>
      <c r="B77" s="75" t="s">
        <v>105</v>
      </c>
      <c r="C77" s="79">
        <v>0</v>
      </c>
      <c r="D77" s="80">
        <v>0</v>
      </c>
      <c r="E77" s="80">
        <v>0</v>
      </c>
      <c r="F77" s="79">
        <v>0</v>
      </c>
    </row>
    <row r="78" spans="1:6" ht="8.65" customHeight="1" x14ac:dyDescent="0.25">
      <c r="A78" s="20"/>
      <c r="B78" s="40" t="s">
        <v>106</v>
      </c>
      <c r="C78" s="52">
        <f>SUM(C79:C81)</f>
        <v>0</v>
      </c>
      <c r="D78" s="53">
        <f>SUM(D79:D81)</f>
        <v>0</v>
      </c>
      <c r="E78" s="53">
        <f>SUM(E79:E81)</f>
        <v>0</v>
      </c>
      <c r="F78" s="52">
        <f>SUM(F79:F81)</f>
        <v>0</v>
      </c>
    </row>
    <row r="79" spans="1:6" s="54" customFormat="1" ht="8.65" customHeight="1" x14ac:dyDescent="0.25">
      <c r="A79" s="36">
        <v>5290</v>
      </c>
      <c r="B79" s="29" t="s">
        <v>84</v>
      </c>
      <c r="C79" s="56">
        <v>0</v>
      </c>
      <c r="D79" s="57">
        <v>0</v>
      </c>
      <c r="E79" s="57">
        <v>0</v>
      </c>
      <c r="F79" s="56">
        <v>0</v>
      </c>
    </row>
    <row r="80" spans="1:6" s="54" customFormat="1" ht="8.65" customHeight="1" x14ac:dyDescent="0.25">
      <c r="A80" s="36">
        <v>5293</v>
      </c>
      <c r="B80" s="29" t="s">
        <v>107</v>
      </c>
      <c r="C80" s="56">
        <v>0</v>
      </c>
      <c r="D80" s="57">
        <v>0</v>
      </c>
      <c r="E80" s="57">
        <v>0</v>
      </c>
      <c r="F80" s="56">
        <v>0</v>
      </c>
    </row>
    <row r="81" spans="1:6" s="54" customFormat="1" ht="8.65" customHeight="1" x14ac:dyDescent="0.25">
      <c r="A81" s="36" t="s">
        <v>108</v>
      </c>
      <c r="B81" s="29" t="s">
        <v>87</v>
      </c>
      <c r="C81" s="56">
        <v>0</v>
      </c>
      <c r="D81" s="57">
        <v>0</v>
      </c>
      <c r="E81" s="57">
        <v>0</v>
      </c>
      <c r="F81" s="56">
        <v>0</v>
      </c>
    </row>
    <row r="82" spans="1:6" ht="8.65" customHeight="1" x14ac:dyDescent="0.25">
      <c r="A82" s="20"/>
      <c r="B82" s="32" t="s">
        <v>109</v>
      </c>
      <c r="C82" s="52">
        <f>SUM(C83:C86)</f>
        <v>0</v>
      </c>
      <c r="D82" s="53">
        <f>SUM(D83:D86)</f>
        <v>1023549.92</v>
      </c>
      <c r="E82" s="53">
        <f>SUM(E83:E86)</f>
        <v>11472061.52</v>
      </c>
      <c r="F82" s="52">
        <f>SUM(F83:F86)</f>
        <v>0</v>
      </c>
    </row>
    <row r="83" spans="1:6" ht="8.65" customHeight="1" x14ac:dyDescent="0.25">
      <c r="A83" s="20" t="s">
        <v>110</v>
      </c>
      <c r="B83" s="29" t="s">
        <v>90</v>
      </c>
      <c r="C83" s="30">
        <v>0</v>
      </c>
      <c r="D83" s="31">
        <v>0</v>
      </c>
      <c r="E83" s="31">
        <v>0</v>
      </c>
      <c r="F83" s="30">
        <v>0</v>
      </c>
    </row>
    <row r="84" spans="1:6" ht="8.65" customHeight="1" x14ac:dyDescent="0.25">
      <c r="A84" s="20" t="s">
        <v>111</v>
      </c>
      <c r="B84" s="29" t="s">
        <v>92</v>
      </c>
      <c r="C84" s="30">
        <v>0</v>
      </c>
      <c r="D84" s="31">
        <v>1023549.92</v>
      </c>
      <c r="E84" s="31">
        <v>11472061.52</v>
      </c>
      <c r="F84" s="30">
        <v>0</v>
      </c>
    </row>
    <row r="85" spans="1:6" ht="8.65" customHeight="1" x14ac:dyDescent="0.25">
      <c r="A85" s="20" t="s">
        <v>112</v>
      </c>
      <c r="B85" s="29" t="s">
        <v>94</v>
      </c>
      <c r="C85" s="30">
        <v>0</v>
      </c>
      <c r="D85" s="31">
        <v>0</v>
      </c>
      <c r="E85" s="31">
        <v>0</v>
      </c>
      <c r="F85" s="30">
        <v>0</v>
      </c>
    </row>
    <row r="86" spans="1:6" ht="8.65" customHeight="1" x14ac:dyDescent="0.25">
      <c r="A86" s="36" t="s">
        <v>113</v>
      </c>
      <c r="B86" s="38" t="s">
        <v>114</v>
      </c>
      <c r="C86" s="30">
        <v>0</v>
      </c>
      <c r="D86" s="31">
        <v>0</v>
      </c>
      <c r="E86" s="31">
        <v>0</v>
      </c>
      <c r="F86" s="30">
        <v>0</v>
      </c>
    </row>
    <row r="87" spans="1:6" ht="8.65" customHeight="1" x14ac:dyDescent="0.25">
      <c r="A87" s="36" t="s">
        <v>115</v>
      </c>
      <c r="B87" s="32" t="s">
        <v>116</v>
      </c>
      <c r="C87" s="41">
        <v>0</v>
      </c>
      <c r="D87" s="42">
        <v>58392.46</v>
      </c>
      <c r="E87" s="42">
        <v>58392.46</v>
      </c>
      <c r="F87" s="41">
        <v>0</v>
      </c>
    </row>
    <row r="88" spans="1:6" ht="8.65" customHeight="1" x14ac:dyDescent="0.25">
      <c r="A88" s="20"/>
      <c r="B88" s="32" t="s">
        <v>117</v>
      </c>
      <c r="C88" s="52">
        <f>SUM(C89:C90)</f>
        <v>0</v>
      </c>
      <c r="D88" s="53">
        <f>SUM(D89:D90)</f>
        <v>38456355.419999994</v>
      </c>
      <c r="E88" s="53">
        <f>SUM(E89:E90)</f>
        <v>49770525.18</v>
      </c>
      <c r="F88" s="52">
        <f>SUM(F89:F90)</f>
        <v>0</v>
      </c>
    </row>
    <row r="89" spans="1:6" ht="8.65" customHeight="1" x14ac:dyDescent="0.25">
      <c r="A89" s="20" t="s">
        <v>118</v>
      </c>
      <c r="B89" s="29" t="s">
        <v>119</v>
      </c>
      <c r="C89" s="30">
        <v>0</v>
      </c>
      <c r="D89" s="31">
        <v>5958337.8599999994</v>
      </c>
      <c r="E89" s="31">
        <v>13554495.939999999</v>
      </c>
      <c r="F89" s="30">
        <v>0</v>
      </c>
    </row>
    <row r="90" spans="1:6" ht="8.65" customHeight="1" x14ac:dyDescent="0.25">
      <c r="A90" s="20" t="s">
        <v>120</v>
      </c>
      <c r="B90" s="29" t="s">
        <v>121</v>
      </c>
      <c r="C90" s="30">
        <v>0</v>
      </c>
      <c r="D90" s="31">
        <v>32498017.559999995</v>
      </c>
      <c r="E90" s="31">
        <v>36216029.240000002</v>
      </c>
      <c r="F90" s="30">
        <v>0</v>
      </c>
    </row>
    <row r="91" spans="1:6" ht="8.65" customHeight="1" x14ac:dyDescent="0.25">
      <c r="A91" s="20" t="s">
        <v>122</v>
      </c>
      <c r="B91" s="32" t="s">
        <v>123</v>
      </c>
      <c r="C91" s="41">
        <v>0</v>
      </c>
      <c r="D91" s="42">
        <v>1203853.8499999999</v>
      </c>
      <c r="E91" s="42">
        <v>4758883.1100000003</v>
      </c>
      <c r="F91" s="41">
        <v>0</v>
      </c>
    </row>
    <row r="92" spans="1:6" ht="8.65" customHeight="1" x14ac:dyDescent="0.25">
      <c r="A92" s="20"/>
      <c r="B92" s="45" t="s">
        <v>124</v>
      </c>
      <c r="C92" s="77">
        <v>0</v>
      </c>
      <c r="D92" s="78">
        <v>0</v>
      </c>
      <c r="E92" s="78">
        <v>0</v>
      </c>
      <c r="F92" s="77">
        <v>0</v>
      </c>
    </row>
    <row r="93" spans="1:6" ht="11.1" customHeight="1" x14ac:dyDescent="0.25">
      <c r="A93" s="66"/>
      <c r="B93" s="67" t="s">
        <v>125</v>
      </c>
      <c r="C93" s="68">
        <f>C48+C61+C76</f>
        <v>0</v>
      </c>
      <c r="D93" s="68">
        <f>D48+D61+D76</f>
        <v>635381736.24999988</v>
      </c>
      <c r="E93" s="68">
        <f>E48+E61+E76</f>
        <v>604316155.70000005</v>
      </c>
      <c r="F93" s="68">
        <f>F48+F61+F76</f>
        <v>0</v>
      </c>
    </row>
    <row r="94" spans="1:6" s="54" customFormat="1" ht="12.75" customHeight="1" x14ac:dyDescent="0.25">
      <c r="A94" s="81"/>
      <c r="B94" s="82"/>
    </row>
    <row r="95" spans="1:6" s="54" customFormat="1" ht="10.15" customHeight="1" x14ac:dyDescent="0.25">
      <c r="A95" s="83"/>
      <c r="B95" s="84" t="s">
        <v>126</v>
      </c>
      <c r="C95" s="84"/>
      <c r="D95" s="84"/>
      <c r="E95" s="84"/>
      <c r="F95" s="84"/>
    </row>
    <row r="96" spans="1:6" s="54" customFormat="1" ht="6" customHeight="1" x14ac:dyDescent="0.25">
      <c r="A96" s="83"/>
      <c r="B96" s="85"/>
      <c r="C96" s="86"/>
      <c r="D96" s="85"/>
      <c r="E96" s="85"/>
      <c r="F96" s="85"/>
    </row>
    <row r="97" spans="2:6" ht="10.15" customHeight="1" x14ac:dyDescent="0.25">
      <c r="B97" s="87"/>
      <c r="C97" s="87"/>
      <c r="D97" s="87"/>
      <c r="E97" s="87"/>
      <c r="F97" s="87"/>
    </row>
    <row r="98" spans="2:6" ht="10.15" customHeight="1" x14ac:dyDescent="0.25">
      <c r="B98" s="88"/>
      <c r="C98" s="88"/>
      <c r="D98" s="89"/>
      <c r="E98" s="89"/>
      <c r="F98" s="89"/>
    </row>
    <row r="99" spans="2:6" ht="10.15" customHeight="1" x14ac:dyDescent="0.25">
      <c r="B99" s="90"/>
      <c r="C99" s="91"/>
      <c r="D99" s="92"/>
      <c r="E99" s="89"/>
      <c r="F99" s="89"/>
    </row>
    <row r="100" spans="2:6" ht="10.15" customHeight="1" x14ac:dyDescent="0.25">
      <c r="B100" s="93"/>
      <c r="C100" s="93"/>
      <c r="D100" s="93"/>
      <c r="E100" s="93"/>
      <c r="F100" s="93"/>
    </row>
    <row r="101" spans="2:6" x14ac:dyDescent="0.25">
      <c r="B101" s="94"/>
      <c r="C101" s="95"/>
      <c r="D101" s="95"/>
    </row>
    <row r="102" spans="2:6" x14ac:dyDescent="0.25">
      <c r="B102" s="94"/>
      <c r="C102" s="95"/>
      <c r="D102" s="95"/>
    </row>
    <row r="103" spans="2:6" x14ac:dyDescent="0.25">
      <c r="B103" s="96"/>
      <c r="C103" s="95"/>
      <c r="D103" s="95"/>
    </row>
    <row r="104" spans="2:6" x14ac:dyDescent="0.25">
      <c r="B104" s="97"/>
      <c r="C104" s="95"/>
      <c r="D104" s="95"/>
    </row>
    <row r="105" spans="2:6" x14ac:dyDescent="0.25">
      <c r="B105" s="94"/>
      <c r="C105" s="95"/>
      <c r="D105" s="95"/>
    </row>
    <row r="106" spans="2:6" x14ac:dyDescent="0.25">
      <c r="B106" s="94"/>
      <c r="C106" s="95"/>
      <c r="D106" s="95"/>
    </row>
    <row r="107" spans="2:6" x14ac:dyDescent="0.25">
      <c r="B107" s="94"/>
      <c r="C107" s="95"/>
      <c r="D107" s="95"/>
    </row>
    <row r="108" spans="2:6" x14ac:dyDescent="0.25">
      <c r="B108" s="96"/>
      <c r="C108" s="95"/>
      <c r="D108" s="95"/>
    </row>
    <row r="109" spans="2:6" x14ac:dyDescent="0.25">
      <c r="C109" s="54"/>
      <c r="D109" s="95"/>
    </row>
    <row r="110" spans="2:6" x14ac:dyDescent="0.25">
      <c r="C110" s="54"/>
      <c r="D110" s="95"/>
    </row>
    <row r="111" spans="2:6" x14ac:dyDescent="0.25">
      <c r="C111" s="54"/>
      <c r="D111" s="95"/>
    </row>
    <row r="112" spans="2:6" x14ac:dyDescent="0.25">
      <c r="C112" s="54"/>
      <c r="D112" s="95"/>
    </row>
    <row r="113" spans="3:4" x14ac:dyDescent="0.25">
      <c r="C113" s="54"/>
      <c r="D113" s="95"/>
    </row>
    <row r="114" spans="3:4" x14ac:dyDescent="0.25">
      <c r="C114" s="54"/>
      <c r="D114" s="95"/>
    </row>
    <row r="115" spans="3:4" x14ac:dyDescent="0.25">
      <c r="C115" s="54"/>
      <c r="D115" s="95"/>
    </row>
    <row r="116" spans="3:4" x14ac:dyDescent="0.25">
      <c r="C116" s="54"/>
      <c r="D116" s="95"/>
    </row>
    <row r="117" spans="3:4" x14ac:dyDescent="0.25">
      <c r="C117" s="54"/>
      <c r="D117" s="95"/>
    </row>
    <row r="118" spans="3:4" x14ac:dyDescent="0.25">
      <c r="C118" s="54"/>
      <c r="D118" s="95"/>
    </row>
    <row r="119" spans="3:4" x14ac:dyDescent="0.25">
      <c r="C119" s="54"/>
      <c r="D119" s="95"/>
    </row>
    <row r="120" spans="3:4" x14ac:dyDescent="0.25">
      <c r="C120" s="54"/>
      <c r="D120" s="95"/>
    </row>
    <row r="121" spans="3:4" x14ac:dyDescent="0.25">
      <c r="C121" s="54"/>
      <c r="D121" s="95"/>
    </row>
  </sheetData>
  <mergeCells count="8">
    <mergeCell ref="B97:F97"/>
    <mergeCell ref="B100:F100"/>
    <mergeCell ref="C1:F1"/>
    <mergeCell ref="C2:F2"/>
    <mergeCell ref="C3:F3"/>
    <mergeCell ref="B5:D5"/>
    <mergeCell ref="B7:F7"/>
    <mergeCell ref="B95:F95"/>
  </mergeCells>
  <dataValidations count="1">
    <dataValidation type="decimal" allowBlank="1" showErrorMessage="1" errorTitle="Error de datos" error="Sólo son posibles valores numéricos" sqref="C26:F27 IY26:JB27 SU26:SX27 ACQ26:ACT27 AMM26:AMP27 AWI26:AWL27 BGE26:BGH27 BQA26:BQD27 BZW26:BZZ27 CJS26:CJV27 CTO26:CTR27 DDK26:DDN27 DNG26:DNJ27 DXC26:DXF27 EGY26:EHB27 EQU26:EQX27 FAQ26:FAT27 FKM26:FKP27 FUI26:FUL27 GEE26:GEH27 GOA26:GOD27 GXW26:GXZ27 HHS26:HHV27 HRO26:HRR27 IBK26:IBN27 ILG26:ILJ27 IVC26:IVF27 JEY26:JFB27 JOU26:JOX27 JYQ26:JYT27 KIM26:KIP27 KSI26:KSL27 LCE26:LCH27 LMA26:LMD27 LVW26:LVZ27 MFS26:MFV27 MPO26:MPR27 MZK26:MZN27 NJG26:NJJ27 NTC26:NTF27 OCY26:ODB27 OMU26:OMX27 OWQ26:OWT27 PGM26:PGP27 PQI26:PQL27 QAE26:QAH27 QKA26:QKD27 QTW26:QTZ27 RDS26:RDV27 RNO26:RNR27 RXK26:RXN27 SHG26:SHJ27 SRC26:SRF27 TAY26:TBB27 TKU26:TKX27 TUQ26:TUT27 UEM26:UEP27 UOI26:UOL27 UYE26:UYH27 VIA26:VID27 VRW26:VRZ27 WBS26:WBV27 WLO26:WLR27 WVK26:WVN27 C65562:F65563 IY65562:JB65563 SU65562:SX65563 ACQ65562:ACT65563 AMM65562:AMP65563 AWI65562:AWL65563 BGE65562:BGH65563 BQA65562:BQD65563 BZW65562:BZZ65563 CJS65562:CJV65563 CTO65562:CTR65563 DDK65562:DDN65563 DNG65562:DNJ65563 DXC65562:DXF65563 EGY65562:EHB65563 EQU65562:EQX65563 FAQ65562:FAT65563 FKM65562:FKP65563 FUI65562:FUL65563 GEE65562:GEH65563 GOA65562:GOD65563 GXW65562:GXZ65563 HHS65562:HHV65563 HRO65562:HRR65563 IBK65562:IBN65563 ILG65562:ILJ65563 IVC65562:IVF65563 JEY65562:JFB65563 JOU65562:JOX65563 JYQ65562:JYT65563 KIM65562:KIP65563 KSI65562:KSL65563 LCE65562:LCH65563 LMA65562:LMD65563 LVW65562:LVZ65563 MFS65562:MFV65563 MPO65562:MPR65563 MZK65562:MZN65563 NJG65562:NJJ65563 NTC65562:NTF65563 OCY65562:ODB65563 OMU65562:OMX65563 OWQ65562:OWT65563 PGM65562:PGP65563 PQI65562:PQL65563 QAE65562:QAH65563 QKA65562:QKD65563 QTW65562:QTZ65563 RDS65562:RDV65563 RNO65562:RNR65563 RXK65562:RXN65563 SHG65562:SHJ65563 SRC65562:SRF65563 TAY65562:TBB65563 TKU65562:TKX65563 TUQ65562:TUT65563 UEM65562:UEP65563 UOI65562:UOL65563 UYE65562:UYH65563 VIA65562:VID65563 VRW65562:VRZ65563 WBS65562:WBV65563 WLO65562:WLR65563 WVK65562:WVN65563 C131098:F131099 IY131098:JB131099 SU131098:SX131099 ACQ131098:ACT131099 AMM131098:AMP131099 AWI131098:AWL131099 BGE131098:BGH131099 BQA131098:BQD131099 BZW131098:BZZ131099 CJS131098:CJV131099 CTO131098:CTR131099 DDK131098:DDN131099 DNG131098:DNJ131099 DXC131098:DXF131099 EGY131098:EHB131099 EQU131098:EQX131099 FAQ131098:FAT131099 FKM131098:FKP131099 FUI131098:FUL131099 GEE131098:GEH131099 GOA131098:GOD131099 GXW131098:GXZ131099 HHS131098:HHV131099 HRO131098:HRR131099 IBK131098:IBN131099 ILG131098:ILJ131099 IVC131098:IVF131099 JEY131098:JFB131099 JOU131098:JOX131099 JYQ131098:JYT131099 KIM131098:KIP131099 KSI131098:KSL131099 LCE131098:LCH131099 LMA131098:LMD131099 LVW131098:LVZ131099 MFS131098:MFV131099 MPO131098:MPR131099 MZK131098:MZN131099 NJG131098:NJJ131099 NTC131098:NTF131099 OCY131098:ODB131099 OMU131098:OMX131099 OWQ131098:OWT131099 PGM131098:PGP131099 PQI131098:PQL131099 QAE131098:QAH131099 QKA131098:QKD131099 QTW131098:QTZ131099 RDS131098:RDV131099 RNO131098:RNR131099 RXK131098:RXN131099 SHG131098:SHJ131099 SRC131098:SRF131099 TAY131098:TBB131099 TKU131098:TKX131099 TUQ131098:TUT131099 UEM131098:UEP131099 UOI131098:UOL131099 UYE131098:UYH131099 VIA131098:VID131099 VRW131098:VRZ131099 WBS131098:WBV131099 WLO131098:WLR131099 WVK131098:WVN131099 C196634:F196635 IY196634:JB196635 SU196634:SX196635 ACQ196634:ACT196635 AMM196634:AMP196635 AWI196634:AWL196635 BGE196634:BGH196635 BQA196634:BQD196635 BZW196634:BZZ196635 CJS196634:CJV196635 CTO196634:CTR196635 DDK196634:DDN196635 DNG196634:DNJ196635 DXC196634:DXF196635 EGY196634:EHB196635 EQU196634:EQX196635 FAQ196634:FAT196635 FKM196634:FKP196635 FUI196634:FUL196635 GEE196634:GEH196635 GOA196634:GOD196635 GXW196634:GXZ196635 HHS196634:HHV196635 HRO196634:HRR196635 IBK196634:IBN196635 ILG196634:ILJ196635 IVC196634:IVF196635 JEY196634:JFB196635 JOU196634:JOX196635 JYQ196634:JYT196635 KIM196634:KIP196635 KSI196634:KSL196635 LCE196634:LCH196635 LMA196634:LMD196635 LVW196634:LVZ196635 MFS196634:MFV196635 MPO196634:MPR196635 MZK196634:MZN196635 NJG196634:NJJ196635 NTC196634:NTF196635 OCY196634:ODB196635 OMU196634:OMX196635 OWQ196634:OWT196635 PGM196634:PGP196635 PQI196634:PQL196635 QAE196634:QAH196635 QKA196634:QKD196635 QTW196634:QTZ196635 RDS196634:RDV196635 RNO196634:RNR196635 RXK196634:RXN196635 SHG196634:SHJ196635 SRC196634:SRF196635 TAY196634:TBB196635 TKU196634:TKX196635 TUQ196634:TUT196635 UEM196634:UEP196635 UOI196634:UOL196635 UYE196634:UYH196635 VIA196634:VID196635 VRW196634:VRZ196635 WBS196634:WBV196635 WLO196634:WLR196635 WVK196634:WVN196635 C262170:F262171 IY262170:JB262171 SU262170:SX262171 ACQ262170:ACT262171 AMM262170:AMP262171 AWI262170:AWL262171 BGE262170:BGH262171 BQA262170:BQD262171 BZW262170:BZZ262171 CJS262170:CJV262171 CTO262170:CTR262171 DDK262170:DDN262171 DNG262170:DNJ262171 DXC262170:DXF262171 EGY262170:EHB262171 EQU262170:EQX262171 FAQ262170:FAT262171 FKM262170:FKP262171 FUI262170:FUL262171 GEE262170:GEH262171 GOA262170:GOD262171 GXW262170:GXZ262171 HHS262170:HHV262171 HRO262170:HRR262171 IBK262170:IBN262171 ILG262170:ILJ262171 IVC262170:IVF262171 JEY262170:JFB262171 JOU262170:JOX262171 JYQ262170:JYT262171 KIM262170:KIP262171 KSI262170:KSL262171 LCE262170:LCH262171 LMA262170:LMD262171 LVW262170:LVZ262171 MFS262170:MFV262171 MPO262170:MPR262171 MZK262170:MZN262171 NJG262170:NJJ262171 NTC262170:NTF262171 OCY262170:ODB262171 OMU262170:OMX262171 OWQ262170:OWT262171 PGM262170:PGP262171 PQI262170:PQL262171 QAE262170:QAH262171 QKA262170:QKD262171 QTW262170:QTZ262171 RDS262170:RDV262171 RNO262170:RNR262171 RXK262170:RXN262171 SHG262170:SHJ262171 SRC262170:SRF262171 TAY262170:TBB262171 TKU262170:TKX262171 TUQ262170:TUT262171 UEM262170:UEP262171 UOI262170:UOL262171 UYE262170:UYH262171 VIA262170:VID262171 VRW262170:VRZ262171 WBS262170:WBV262171 WLO262170:WLR262171 WVK262170:WVN262171 C327706:F327707 IY327706:JB327707 SU327706:SX327707 ACQ327706:ACT327707 AMM327706:AMP327707 AWI327706:AWL327707 BGE327706:BGH327707 BQA327706:BQD327707 BZW327706:BZZ327707 CJS327706:CJV327707 CTO327706:CTR327707 DDK327706:DDN327707 DNG327706:DNJ327707 DXC327706:DXF327707 EGY327706:EHB327707 EQU327706:EQX327707 FAQ327706:FAT327707 FKM327706:FKP327707 FUI327706:FUL327707 GEE327706:GEH327707 GOA327706:GOD327707 GXW327706:GXZ327707 HHS327706:HHV327707 HRO327706:HRR327707 IBK327706:IBN327707 ILG327706:ILJ327707 IVC327706:IVF327707 JEY327706:JFB327707 JOU327706:JOX327707 JYQ327706:JYT327707 KIM327706:KIP327707 KSI327706:KSL327707 LCE327706:LCH327707 LMA327706:LMD327707 LVW327706:LVZ327707 MFS327706:MFV327707 MPO327706:MPR327707 MZK327706:MZN327707 NJG327706:NJJ327707 NTC327706:NTF327707 OCY327706:ODB327707 OMU327706:OMX327707 OWQ327706:OWT327707 PGM327706:PGP327707 PQI327706:PQL327707 QAE327706:QAH327707 QKA327706:QKD327707 QTW327706:QTZ327707 RDS327706:RDV327707 RNO327706:RNR327707 RXK327706:RXN327707 SHG327706:SHJ327707 SRC327706:SRF327707 TAY327706:TBB327707 TKU327706:TKX327707 TUQ327706:TUT327707 UEM327706:UEP327707 UOI327706:UOL327707 UYE327706:UYH327707 VIA327706:VID327707 VRW327706:VRZ327707 WBS327706:WBV327707 WLO327706:WLR327707 WVK327706:WVN327707 C393242:F393243 IY393242:JB393243 SU393242:SX393243 ACQ393242:ACT393243 AMM393242:AMP393243 AWI393242:AWL393243 BGE393242:BGH393243 BQA393242:BQD393243 BZW393242:BZZ393243 CJS393242:CJV393243 CTO393242:CTR393243 DDK393242:DDN393243 DNG393242:DNJ393243 DXC393242:DXF393243 EGY393242:EHB393243 EQU393242:EQX393243 FAQ393242:FAT393243 FKM393242:FKP393243 FUI393242:FUL393243 GEE393242:GEH393243 GOA393242:GOD393243 GXW393242:GXZ393243 HHS393242:HHV393243 HRO393242:HRR393243 IBK393242:IBN393243 ILG393242:ILJ393243 IVC393242:IVF393243 JEY393242:JFB393243 JOU393242:JOX393243 JYQ393242:JYT393243 KIM393242:KIP393243 KSI393242:KSL393243 LCE393242:LCH393243 LMA393242:LMD393243 LVW393242:LVZ393243 MFS393242:MFV393243 MPO393242:MPR393243 MZK393242:MZN393243 NJG393242:NJJ393243 NTC393242:NTF393243 OCY393242:ODB393243 OMU393242:OMX393243 OWQ393242:OWT393243 PGM393242:PGP393243 PQI393242:PQL393243 QAE393242:QAH393243 QKA393242:QKD393243 QTW393242:QTZ393243 RDS393242:RDV393243 RNO393242:RNR393243 RXK393242:RXN393243 SHG393242:SHJ393243 SRC393242:SRF393243 TAY393242:TBB393243 TKU393242:TKX393243 TUQ393242:TUT393243 UEM393242:UEP393243 UOI393242:UOL393243 UYE393242:UYH393243 VIA393242:VID393243 VRW393242:VRZ393243 WBS393242:WBV393243 WLO393242:WLR393243 WVK393242:WVN393243 C458778:F458779 IY458778:JB458779 SU458778:SX458779 ACQ458778:ACT458779 AMM458778:AMP458779 AWI458778:AWL458779 BGE458778:BGH458779 BQA458778:BQD458779 BZW458778:BZZ458779 CJS458778:CJV458779 CTO458778:CTR458779 DDK458778:DDN458779 DNG458778:DNJ458779 DXC458778:DXF458779 EGY458778:EHB458779 EQU458778:EQX458779 FAQ458778:FAT458779 FKM458778:FKP458779 FUI458778:FUL458779 GEE458778:GEH458779 GOA458778:GOD458779 GXW458778:GXZ458779 HHS458778:HHV458779 HRO458778:HRR458779 IBK458778:IBN458779 ILG458778:ILJ458779 IVC458778:IVF458779 JEY458778:JFB458779 JOU458778:JOX458779 JYQ458778:JYT458779 KIM458778:KIP458779 KSI458778:KSL458779 LCE458778:LCH458779 LMA458778:LMD458779 LVW458778:LVZ458779 MFS458778:MFV458779 MPO458778:MPR458779 MZK458778:MZN458779 NJG458778:NJJ458779 NTC458778:NTF458779 OCY458778:ODB458779 OMU458778:OMX458779 OWQ458778:OWT458779 PGM458778:PGP458779 PQI458778:PQL458779 QAE458778:QAH458779 QKA458778:QKD458779 QTW458778:QTZ458779 RDS458778:RDV458779 RNO458778:RNR458779 RXK458778:RXN458779 SHG458778:SHJ458779 SRC458778:SRF458779 TAY458778:TBB458779 TKU458778:TKX458779 TUQ458778:TUT458779 UEM458778:UEP458779 UOI458778:UOL458779 UYE458778:UYH458779 VIA458778:VID458779 VRW458778:VRZ458779 WBS458778:WBV458779 WLO458778:WLR458779 WVK458778:WVN458779 C524314:F524315 IY524314:JB524315 SU524314:SX524315 ACQ524314:ACT524315 AMM524314:AMP524315 AWI524314:AWL524315 BGE524314:BGH524315 BQA524314:BQD524315 BZW524314:BZZ524315 CJS524314:CJV524315 CTO524314:CTR524315 DDK524314:DDN524315 DNG524314:DNJ524315 DXC524314:DXF524315 EGY524314:EHB524315 EQU524314:EQX524315 FAQ524314:FAT524315 FKM524314:FKP524315 FUI524314:FUL524315 GEE524314:GEH524315 GOA524314:GOD524315 GXW524314:GXZ524315 HHS524314:HHV524315 HRO524314:HRR524315 IBK524314:IBN524315 ILG524314:ILJ524315 IVC524314:IVF524315 JEY524314:JFB524315 JOU524314:JOX524315 JYQ524314:JYT524315 KIM524314:KIP524315 KSI524314:KSL524315 LCE524314:LCH524315 LMA524314:LMD524315 LVW524314:LVZ524315 MFS524314:MFV524315 MPO524314:MPR524315 MZK524314:MZN524315 NJG524314:NJJ524315 NTC524314:NTF524315 OCY524314:ODB524315 OMU524314:OMX524315 OWQ524314:OWT524315 PGM524314:PGP524315 PQI524314:PQL524315 QAE524314:QAH524315 QKA524314:QKD524315 QTW524314:QTZ524315 RDS524314:RDV524315 RNO524314:RNR524315 RXK524314:RXN524315 SHG524314:SHJ524315 SRC524314:SRF524315 TAY524314:TBB524315 TKU524314:TKX524315 TUQ524314:TUT524315 UEM524314:UEP524315 UOI524314:UOL524315 UYE524314:UYH524315 VIA524314:VID524315 VRW524314:VRZ524315 WBS524314:WBV524315 WLO524314:WLR524315 WVK524314:WVN524315 C589850:F589851 IY589850:JB589851 SU589850:SX589851 ACQ589850:ACT589851 AMM589850:AMP589851 AWI589850:AWL589851 BGE589850:BGH589851 BQA589850:BQD589851 BZW589850:BZZ589851 CJS589850:CJV589851 CTO589850:CTR589851 DDK589850:DDN589851 DNG589850:DNJ589851 DXC589850:DXF589851 EGY589850:EHB589851 EQU589850:EQX589851 FAQ589850:FAT589851 FKM589850:FKP589851 FUI589850:FUL589851 GEE589850:GEH589851 GOA589850:GOD589851 GXW589850:GXZ589851 HHS589850:HHV589851 HRO589850:HRR589851 IBK589850:IBN589851 ILG589850:ILJ589851 IVC589850:IVF589851 JEY589850:JFB589851 JOU589850:JOX589851 JYQ589850:JYT589851 KIM589850:KIP589851 KSI589850:KSL589851 LCE589850:LCH589851 LMA589850:LMD589851 LVW589850:LVZ589851 MFS589850:MFV589851 MPO589850:MPR589851 MZK589850:MZN589851 NJG589850:NJJ589851 NTC589850:NTF589851 OCY589850:ODB589851 OMU589850:OMX589851 OWQ589850:OWT589851 PGM589850:PGP589851 PQI589850:PQL589851 QAE589850:QAH589851 QKA589850:QKD589851 QTW589850:QTZ589851 RDS589850:RDV589851 RNO589850:RNR589851 RXK589850:RXN589851 SHG589850:SHJ589851 SRC589850:SRF589851 TAY589850:TBB589851 TKU589850:TKX589851 TUQ589850:TUT589851 UEM589850:UEP589851 UOI589850:UOL589851 UYE589850:UYH589851 VIA589850:VID589851 VRW589850:VRZ589851 WBS589850:WBV589851 WLO589850:WLR589851 WVK589850:WVN589851 C655386:F655387 IY655386:JB655387 SU655386:SX655387 ACQ655386:ACT655387 AMM655386:AMP655387 AWI655386:AWL655387 BGE655386:BGH655387 BQA655386:BQD655387 BZW655386:BZZ655387 CJS655386:CJV655387 CTO655386:CTR655387 DDK655386:DDN655387 DNG655386:DNJ655387 DXC655386:DXF655387 EGY655386:EHB655387 EQU655386:EQX655387 FAQ655386:FAT655387 FKM655386:FKP655387 FUI655386:FUL655387 GEE655386:GEH655387 GOA655386:GOD655387 GXW655386:GXZ655387 HHS655386:HHV655387 HRO655386:HRR655387 IBK655386:IBN655387 ILG655386:ILJ655387 IVC655386:IVF655387 JEY655386:JFB655387 JOU655386:JOX655387 JYQ655386:JYT655387 KIM655386:KIP655387 KSI655386:KSL655387 LCE655386:LCH655387 LMA655386:LMD655387 LVW655386:LVZ655387 MFS655386:MFV655387 MPO655386:MPR655387 MZK655386:MZN655387 NJG655386:NJJ655387 NTC655386:NTF655387 OCY655386:ODB655387 OMU655386:OMX655387 OWQ655386:OWT655387 PGM655386:PGP655387 PQI655386:PQL655387 QAE655386:QAH655387 QKA655386:QKD655387 QTW655386:QTZ655387 RDS655386:RDV655387 RNO655386:RNR655387 RXK655386:RXN655387 SHG655386:SHJ655387 SRC655386:SRF655387 TAY655386:TBB655387 TKU655386:TKX655387 TUQ655386:TUT655387 UEM655386:UEP655387 UOI655386:UOL655387 UYE655386:UYH655387 VIA655386:VID655387 VRW655386:VRZ655387 WBS655386:WBV655387 WLO655386:WLR655387 WVK655386:WVN655387 C720922:F720923 IY720922:JB720923 SU720922:SX720923 ACQ720922:ACT720923 AMM720922:AMP720923 AWI720922:AWL720923 BGE720922:BGH720923 BQA720922:BQD720923 BZW720922:BZZ720923 CJS720922:CJV720923 CTO720922:CTR720923 DDK720922:DDN720923 DNG720922:DNJ720923 DXC720922:DXF720923 EGY720922:EHB720923 EQU720922:EQX720923 FAQ720922:FAT720923 FKM720922:FKP720923 FUI720922:FUL720923 GEE720922:GEH720923 GOA720922:GOD720923 GXW720922:GXZ720923 HHS720922:HHV720923 HRO720922:HRR720923 IBK720922:IBN720923 ILG720922:ILJ720923 IVC720922:IVF720923 JEY720922:JFB720923 JOU720922:JOX720923 JYQ720922:JYT720923 KIM720922:KIP720923 KSI720922:KSL720923 LCE720922:LCH720923 LMA720922:LMD720923 LVW720922:LVZ720923 MFS720922:MFV720923 MPO720922:MPR720923 MZK720922:MZN720923 NJG720922:NJJ720923 NTC720922:NTF720923 OCY720922:ODB720923 OMU720922:OMX720923 OWQ720922:OWT720923 PGM720922:PGP720923 PQI720922:PQL720923 QAE720922:QAH720923 QKA720922:QKD720923 QTW720922:QTZ720923 RDS720922:RDV720923 RNO720922:RNR720923 RXK720922:RXN720923 SHG720922:SHJ720923 SRC720922:SRF720923 TAY720922:TBB720923 TKU720922:TKX720923 TUQ720922:TUT720923 UEM720922:UEP720923 UOI720922:UOL720923 UYE720922:UYH720923 VIA720922:VID720923 VRW720922:VRZ720923 WBS720922:WBV720923 WLO720922:WLR720923 WVK720922:WVN720923 C786458:F786459 IY786458:JB786459 SU786458:SX786459 ACQ786458:ACT786459 AMM786458:AMP786459 AWI786458:AWL786459 BGE786458:BGH786459 BQA786458:BQD786459 BZW786458:BZZ786459 CJS786458:CJV786459 CTO786458:CTR786459 DDK786458:DDN786459 DNG786458:DNJ786459 DXC786458:DXF786459 EGY786458:EHB786459 EQU786458:EQX786459 FAQ786458:FAT786459 FKM786458:FKP786459 FUI786458:FUL786459 GEE786458:GEH786459 GOA786458:GOD786459 GXW786458:GXZ786459 HHS786458:HHV786459 HRO786458:HRR786459 IBK786458:IBN786459 ILG786458:ILJ786459 IVC786458:IVF786459 JEY786458:JFB786459 JOU786458:JOX786459 JYQ786458:JYT786459 KIM786458:KIP786459 KSI786458:KSL786459 LCE786458:LCH786459 LMA786458:LMD786459 LVW786458:LVZ786459 MFS786458:MFV786459 MPO786458:MPR786459 MZK786458:MZN786459 NJG786458:NJJ786459 NTC786458:NTF786459 OCY786458:ODB786459 OMU786458:OMX786459 OWQ786458:OWT786459 PGM786458:PGP786459 PQI786458:PQL786459 QAE786458:QAH786459 QKA786458:QKD786459 QTW786458:QTZ786459 RDS786458:RDV786459 RNO786458:RNR786459 RXK786458:RXN786459 SHG786458:SHJ786459 SRC786458:SRF786459 TAY786458:TBB786459 TKU786458:TKX786459 TUQ786458:TUT786459 UEM786458:UEP786459 UOI786458:UOL786459 UYE786458:UYH786459 VIA786458:VID786459 VRW786458:VRZ786459 WBS786458:WBV786459 WLO786458:WLR786459 WVK786458:WVN786459 C851994:F851995 IY851994:JB851995 SU851994:SX851995 ACQ851994:ACT851995 AMM851994:AMP851995 AWI851994:AWL851995 BGE851994:BGH851995 BQA851994:BQD851995 BZW851994:BZZ851995 CJS851994:CJV851995 CTO851994:CTR851995 DDK851994:DDN851995 DNG851994:DNJ851995 DXC851994:DXF851995 EGY851994:EHB851995 EQU851994:EQX851995 FAQ851994:FAT851995 FKM851994:FKP851995 FUI851994:FUL851995 GEE851994:GEH851995 GOA851994:GOD851995 GXW851994:GXZ851995 HHS851994:HHV851995 HRO851994:HRR851995 IBK851994:IBN851995 ILG851994:ILJ851995 IVC851994:IVF851995 JEY851994:JFB851995 JOU851994:JOX851995 JYQ851994:JYT851995 KIM851994:KIP851995 KSI851994:KSL851995 LCE851994:LCH851995 LMA851994:LMD851995 LVW851994:LVZ851995 MFS851994:MFV851995 MPO851994:MPR851995 MZK851994:MZN851995 NJG851994:NJJ851995 NTC851994:NTF851995 OCY851994:ODB851995 OMU851994:OMX851995 OWQ851994:OWT851995 PGM851994:PGP851995 PQI851994:PQL851995 QAE851994:QAH851995 QKA851994:QKD851995 QTW851994:QTZ851995 RDS851994:RDV851995 RNO851994:RNR851995 RXK851994:RXN851995 SHG851994:SHJ851995 SRC851994:SRF851995 TAY851994:TBB851995 TKU851994:TKX851995 TUQ851994:TUT851995 UEM851994:UEP851995 UOI851994:UOL851995 UYE851994:UYH851995 VIA851994:VID851995 VRW851994:VRZ851995 WBS851994:WBV851995 WLO851994:WLR851995 WVK851994:WVN851995 C917530:F917531 IY917530:JB917531 SU917530:SX917531 ACQ917530:ACT917531 AMM917530:AMP917531 AWI917530:AWL917531 BGE917530:BGH917531 BQA917530:BQD917531 BZW917530:BZZ917531 CJS917530:CJV917531 CTO917530:CTR917531 DDK917530:DDN917531 DNG917530:DNJ917531 DXC917530:DXF917531 EGY917530:EHB917531 EQU917530:EQX917531 FAQ917530:FAT917531 FKM917530:FKP917531 FUI917530:FUL917531 GEE917530:GEH917531 GOA917530:GOD917531 GXW917530:GXZ917531 HHS917530:HHV917531 HRO917530:HRR917531 IBK917530:IBN917531 ILG917530:ILJ917531 IVC917530:IVF917531 JEY917530:JFB917531 JOU917530:JOX917531 JYQ917530:JYT917531 KIM917530:KIP917531 KSI917530:KSL917531 LCE917530:LCH917531 LMA917530:LMD917531 LVW917530:LVZ917531 MFS917530:MFV917531 MPO917530:MPR917531 MZK917530:MZN917531 NJG917530:NJJ917531 NTC917530:NTF917531 OCY917530:ODB917531 OMU917530:OMX917531 OWQ917530:OWT917531 PGM917530:PGP917531 PQI917530:PQL917531 QAE917530:QAH917531 QKA917530:QKD917531 QTW917530:QTZ917531 RDS917530:RDV917531 RNO917530:RNR917531 RXK917530:RXN917531 SHG917530:SHJ917531 SRC917530:SRF917531 TAY917530:TBB917531 TKU917530:TKX917531 TUQ917530:TUT917531 UEM917530:UEP917531 UOI917530:UOL917531 UYE917530:UYH917531 VIA917530:VID917531 VRW917530:VRZ917531 WBS917530:WBV917531 WLO917530:WLR917531 WVK917530:WVN917531 C983066:F983067 IY983066:JB983067 SU983066:SX983067 ACQ983066:ACT983067 AMM983066:AMP983067 AWI983066:AWL983067 BGE983066:BGH983067 BQA983066:BQD983067 BZW983066:BZZ983067 CJS983066:CJV983067 CTO983066:CTR983067 DDK983066:DDN983067 DNG983066:DNJ983067 DXC983066:DXF983067 EGY983066:EHB983067 EQU983066:EQX983067 FAQ983066:FAT983067 FKM983066:FKP983067 FUI983066:FUL983067 GEE983066:GEH983067 GOA983066:GOD983067 GXW983066:GXZ983067 HHS983066:HHV983067 HRO983066:HRR983067 IBK983066:IBN983067 ILG983066:ILJ983067 IVC983066:IVF983067 JEY983066:JFB983067 JOU983066:JOX983067 JYQ983066:JYT983067 KIM983066:KIP983067 KSI983066:KSL983067 LCE983066:LCH983067 LMA983066:LMD983067 LVW983066:LVZ983067 MFS983066:MFV983067 MPO983066:MPR983067 MZK983066:MZN983067 NJG983066:NJJ983067 NTC983066:NTF983067 OCY983066:ODB983067 OMU983066:OMX983067 OWQ983066:OWT983067 PGM983066:PGP983067 PQI983066:PQL983067 QAE983066:QAH983067 QKA983066:QKD983067 QTW983066:QTZ983067 RDS983066:RDV983067 RNO983066:RNR983067 RXK983066:RXN983067 SHG983066:SHJ983067 SRC983066:SRF983067 TAY983066:TBB983067 TKU983066:TKX983067 TUQ983066:TUT983067 UEM983066:UEP983067 UOI983066:UOL983067 UYE983066:UYH983067 VIA983066:VID983067 VRW983066:VRZ983067 WBS983066:WBV983067 WLO983066:WLR983067 WVK983066:WVN983067 C63:F65 IY63:JB65 SU63:SX65 ACQ63:ACT65 AMM63:AMP65 AWI63:AWL65 BGE63:BGH65 BQA63:BQD65 BZW63:BZZ65 CJS63:CJV65 CTO63:CTR65 DDK63:DDN65 DNG63:DNJ65 DXC63:DXF65 EGY63:EHB65 EQU63:EQX65 FAQ63:FAT65 FKM63:FKP65 FUI63:FUL65 GEE63:GEH65 GOA63:GOD65 GXW63:GXZ65 HHS63:HHV65 HRO63:HRR65 IBK63:IBN65 ILG63:ILJ65 IVC63:IVF65 JEY63:JFB65 JOU63:JOX65 JYQ63:JYT65 KIM63:KIP65 KSI63:KSL65 LCE63:LCH65 LMA63:LMD65 LVW63:LVZ65 MFS63:MFV65 MPO63:MPR65 MZK63:MZN65 NJG63:NJJ65 NTC63:NTF65 OCY63:ODB65 OMU63:OMX65 OWQ63:OWT65 PGM63:PGP65 PQI63:PQL65 QAE63:QAH65 QKA63:QKD65 QTW63:QTZ65 RDS63:RDV65 RNO63:RNR65 RXK63:RXN65 SHG63:SHJ65 SRC63:SRF65 TAY63:TBB65 TKU63:TKX65 TUQ63:TUT65 UEM63:UEP65 UOI63:UOL65 UYE63:UYH65 VIA63:VID65 VRW63:VRZ65 WBS63:WBV65 WLO63:WLR65 WVK63:WVN65 C65599:F65601 IY65599:JB65601 SU65599:SX65601 ACQ65599:ACT65601 AMM65599:AMP65601 AWI65599:AWL65601 BGE65599:BGH65601 BQA65599:BQD65601 BZW65599:BZZ65601 CJS65599:CJV65601 CTO65599:CTR65601 DDK65599:DDN65601 DNG65599:DNJ65601 DXC65599:DXF65601 EGY65599:EHB65601 EQU65599:EQX65601 FAQ65599:FAT65601 FKM65599:FKP65601 FUI65599:FUL65601 GEE65599:GEH65601 GOA65599:GOD65601 GXW65599:GXZ65601 HHS65599:HHV65601 HRO65599:HRR65601 IBK65599:IBN65601 ILG65599:ILJ65601 IVC65599:IVF65601 JEY65599:JFB65601 JOU65599:JOX65601 JYQ65599:JYT65601 KIM65599:KIP65601 KSI65599:KSL65601 LCE65599:LCH65601 LMA65599:LMD65601 LVW65599:LVZ65601 MFS65599:MFV65601 MPO65599:MPR65601 MZK65599:MZN65601 NJG65599:NJJ65601 NTC65599:NTF65601 OCY65599:ODB65601 OMU65599:OMX65601 OWQ65599:OWT65601 PGM65599:PGP65601 PQI65599:PQL65601 QAE65599:QAH65601 QKA65599:QKD65601 QTW65599:QTZ65601 RDS65599:RDV65601 RNO65599:RNR65601 RXK65599:RXN65601 SHG65599:SHJ65601 SRC65599:SRF65601 TAY65599:TBB65601 TKU65599:TKX65601 TUQ65599:TUT65601 UEM65599:UEP65601 UOI65599:UOL65601 UYE65599:UYH65601 VIA65599:VID65601 VRW65599:VRZ65601 WBS65599:WBV65601 WLO65599:WLR65601 WVK65599:WVN65601 C131135:F131137 IY131135:JB131137 SU131135:SX131137 ACQ131135:ACT131137 AMM131135:AMP131137 AWI131135:AWL131137 BGE131135:BGH131137 BQA131135:BQD131137 BZW131135:BZZ131137 CJS131135:CJV131137 CTO131135:CTR131137 DDK131135:DDN131137 DNG131135:DNJ131137 DXC131135:DXF131137 EGY131135:EHB131137 EQU131135:EQX131137 FAQ131135:FAT131137 FKM131135:FKP131137 FUI131135:FUL131137 GEE131135:GEH131137 GOA131135:GOD131137 GXW131135:GXZ131137 HHS131135:HHV131137 HRO131135:HRR131137 IBK131135:IBN131137 ILG131135:ILJ131137 IVC131135:IVF131137 JEY131135:JFB131137 JOU131135:JOX131137 JYQ131135:JYT131137 KIM131135:KIP131137 KSI131135:KSL131137 LCE131135:LCH131137 LMA131135:LMD131137 LVW131135:LVZ131137 MFS131135:MFV131137 MPO131135:MPR131137 MZK131135:MZN131137 NJG131135:NJJ131137 NTC131135:NTF131137 OCY131135:ODB131137 OMU131135:OMX131137 OWQ131135:OWT131137 PGM131135:PGP131137 PQI131135:PQL131137 QAE131135:QAH131137 QKA131135:QKD131137 QTW131135:QTZ131137 RDS131135:RDV131137 RNO131135:RNR131137 RXK131135:RXN131137 SHG131135:SHJ131137 SRC131135:SRF131137 TAY131135:TBB131137 TKU131135:TKX131137 TUQ131135:TUT131137 UEM131135:UEP131137 UOI131135:UOL131137 UYE131135:UYH131137 VIA131135:VID131137 VRW131135:VRZ131137 WBS131135:WBV131137 WLO131135:WLR131137 WVK131135:WVN131137 C196671:F196673 IY196671:JB196673 SU196671:SX196673 ACQ196671:ACT196673 AMM196671:AMP196673 AWI196671:AWL196673 BGE196671:BGH196673 BQA196671:BQD196673 BZW196671:BZZ196673 CJS196671:CJV196673 CTO196671:CTR196673 DDK196671:DDN196673 DNG196671:DNJ196673 DXC196671:DXF196673 EGY196671:EHB196673 EQU196671:EQX196673 FAQ196671:FAT196673 FKM196671:FKP196673 FUI196671:FUL196673 GEE196671:GEH196673 GOA196671:GOD196673 GXW196671:GXZ196673 HHS196671:HHV196673 HRO196671:HRR196673 IBK196671:IBN196673 ILG196671:ILJ196673 IVC196671:IVF196673 JEY196671:JFB196673 JOU196671:JOX196673 JYQ196671:JYT196673 KIM196671:KIP196673 KSI196671:KSL196673 LCE196671:LCH196673 LMA196671:LMD196673 LVW196671:LVZ196673 MFS196671:MFV196673 MPO196671:MPR196673 MZK196671:MZN196673 NJG196671:NJJ196673 NTC196671:NTF196673 OCY196671:ODB196673 OMU196671:OMX196673 OWQ196671:OWT196673 PGM196671:PGP196673 PQI196671:PQL196673 QAE196671:QAH196673 QKA196671:QKD196673 QTW196671:QTZ196673 RDS196671:RDV196673 RNO196671:RNR196673 RXK196671:RXN196673 SHG196671:SHJ196673 SRC196671:SRF196673 TAY196671:TBB196673 TKU196671:TKX196673 TUQ196671:TUT196673 UEM196671:UEP196673 UOI196671:UOL196673 UYE196671:UYH196673 VIA196671:VID196673 VRW196671:VRZ196673 WBS196671:WBV196673 WLO196671:WLR196673 WVK196671:WVN196673 C262207:F262209 IY262207:JB262209 SU262207:SX262209 ACQ262207:ACT262209 AMM262207:AMP262209 AWI262207:AWL262209 BGE262207:BGH262209 BQA262207:BQD262209 BZW262207:BZZ262209 CJS262207:CJV262209 CTO262207:CTR262209 DDK262207:DDN262209 DNG262207:DNJ262209 DXC262207:DXF262209 EGY262207:EHB262209 EQU262207:EQX262209 FAQ262207:FAT262209 FKM262207:FKP262209 FUI262207:FUL262209 GEE262207:GEH262209 GOA262207:GOD262209 GXW262207:GXZ262209 HHS262207:HHV262209 HRO262207:HRR262209 IBK262207:IBN262209 ILG262207:ILJ262209 IVC262207:IVF262209 JEY262207:JFB262209 JOU262207:JOX262209 JYQ262207:JYT262209 KIM262207:KIP262209 KSI262207:KSL262209 LCE262207:LCH262209 LMA262207:LMD262209 LVW262207:LVZ262209 MFS262207:MFV262209 MPO262207:MPR262209 MZK262207:MZN262209 NJG262207:NJJ262209 NTC262207:NTF262209 OCY262207:ODB262209 OMU262207:OMX262209 OWQ262207:OWT262209 PGM262207:PGP262209 PQI262207:PQL262209 QAE262207:QAH262209 QKA262207:QKD262209 QTW262207:QTZ262209 RDS262207:RDV262209 RNO262207:RNR262209 RXK262207:RXN262209 SHG262207:SHJ262209 SRC262207:SRF262209 TAY262207:TBB262209 TKU262207:TKX262209 TUQ262207:TUT262209 UEM262207:UEP262209 UOI262207:UOL262209 UYE262207:UYH262209 VIA262207:VID262209 VRW262207:VRZ262209 WBS262207:WBV262209 WLO262207:WLR262209 WVK262207:WVN262209 C327743:F327745 IY327743:JB327745 SU327743:SX327745 ACQ327743:ACT327745 AMM327743:AMP327745 AWI327743:AWL327745 BGE327743:BGH327745 BQA327743:BQD327745 BZW327743:BZZ327745 CJS327743:CJV327745 CTO327743:CTR327745 DDK327743:DDN327745 DNG327743:DNJ327745 DXC327743:DXF327745 EGY327743:EHB327745 EQU327743:EQX327745 FAQ327743:FAT327745 FKM327743:FKP327745 FUI327743:FUL327745 GEE327743:GEH327745 GOA327743:GOD327745 GXW327743:GXZ327745 HHS327743:HHV327745 HRO327743:HRR327745 IBK327743:IBN327745 ILG327743:ILJ327745 IVC327743:IVF327745 JEY327743:JFB327745 JOU327743:JOX327745 JYQ327743:JYT327745 KIM327743:KIP327745 KSI327743:KSL327745 LCE327743:LCH327745 LMA327743:LMD327745 LVW327743:LVZ327745 MFS327743:MFV327745 MPO327743:MPR327745 MZK327743:MZN327745 NJG327743:NJJ327745 NTC327743:NTF327745 OCY327743:ODB327745 OMU327743:OMX327745 OWQ327743:OWT327745 PGM327743:PGP327745 PQI327743:PQL327745 QAE327743:QAH327745 QKA327743:QKD327745 QTW327743:QTZ327745 RDS327743:RDV327745 RNO327743:RNR327745 RXK327743:RXN327745 SHG327743:SHJ327745 SRC327743:SRF327745 TAY327743:TBB327745 TKU327743:TKX327745 TUQ327743:TUT327745 UEM327743:UEP327745 UOI327743:UOL327745 UYE327743:UYH327745 VIA327743:VID327745 VRW327743:VRZ327745 WBS327743:WBV327745 WLO327743:WLR327745 WVK327743:WVN327745 C393279:F393281 IY393279:JB393281 SU393279:SX393281 ACQ393279:ACT393281 AMM393279:AMP393281 AWI393279:AWL393281 BGE393279:BGH393281 BQA393279:BQD393281 BZW393279:BZZ393281 CJS393279:CJV393281 CTO393279:CTR393281 DDK393279:DDN393281 DNG393279:DNJ393281 DXC393279:DXF393281 EGY393279:EHB393281 EQU393279:EQX393281 FAQ393279:FAT393281 FKM393279:FKP393281 FUI393279:FUL393281 GEE393279:GEH393281 GOA393279:GOD393281 GXW393279:GXZ393281 HHS393279:HHV393281 HRO393279:HRR393281 IBK393279:IBN393281 ILG393279:ILJ393281 IVC393279:IVF393281 JEY393279:JFB393281 JOU393279:JOX393281 JYQ393279:JYT393281 KIM393279:KIP393281 KSI393279:KSL393281 LCE393279:LCH393281 LMA393279:LMD393281 LVW393279:LVZ393281 MFS393279:MFV393281 MPO393279:MPR393281 MZK393279:MZN393281 NJG393279:NJJ393281 NTC393279:NTF393281 OCY393279:ODB393281 OMU393279:OMX393281 OWQ393279:OWT393281 PGM393279:PGP393281 PQI393279:PQL393281 QAE393279:QAH393281 QKA393279:QKD393281 QTW393279:QTZ393281 RDS393279:RDV393281 RNO393279:RNR393281 RXK393279:RXN393281 SHG393279:SHJ393281 SRC393279:SRF393281 TAY393279:TBB393281 TKU393279:TKX393281 TUQ393279:TUT393281 UEM393279:UEP393281 UOI393279:UOL393281 UYE393279:UYH393281 VIA393279:VID393281 VRW393279:VRZ393281 WBS393279:WBV393281 WLO393279:WLR393281 WVK393279:WVN393281 C458815:F458817 IY458815:JB458817 SU458815:SX458817 ACQ458815:ACT458817 AMM458815:AMP458817 AWI458815:AWL458817 BGE458815:BGH458817 BQA458815:BQD458817 BZW458815:BZZ458817 CJS458815:CJV458817 CTO458815:CTR458817 DDK458815:DDN458817 DNG458815:DNJ458817 DXC458815:DXF458817 EGY458815:EHB458817 EQU458815:EQX458817 FAQ458815:FAT458817 FKM458815:FKP458817 FUI458815:FUL458817 GEE458815:GEH458817 GOA458815:GOD458817 GXW458815:GXZ458817 HHS458815:HHV458817 HRO458815:HRR458817 IBK458815:IBN458817 ILG458815:ILJ458817 IVC458815:IVF458817 JEY458815:JFB458817 JOU458815:JOX458817 JYQ458815:JYT458817 KIM458815:KIP458817 KSI458815:KSL458817 LCE458815:LCH458817 LMA458815:LMD458817 LVW458815:LVZ458817 MFS458815:MFV458817 MPO458815:MPR458817 MZK458815:MZN458817 NJG458815:NJJ458817 NTC458815:NTF458817 OCY458815:ODB458817 OMU458815:OMX458817 OWQ458815:OWT458817 PGM458815:PGP458817 PQI458815:PQL458817 QAE458815:QAH458817 QKA458815:QKD458817 QTW458815:QTZ458817 RDS458815:RDV458817 RNO458815:RNR458817 RXK458815:RXN458817 SHG458815:SHJ458817 SRC458815:SRF458817 TAY458815:TBB458817 TKU458815:TKX458817 TUQ458815:TUT458817 UEM458815:UEP458817 UOI458815:UOL458817 UYE458815:UYH458817 VIA458815:VID458817 VRW458815:VRZ458817 WBS458815:WBV458817 WLO458815:WLR458817 WVK458815:WVN458817 C524351:F524353 IY524351:JB524353 SU524351:SX524353 ACQ524351:ACT524353 AMM524351:AMP524353 AWI524351:AWL524353 BGE524351:BGH524353 BQA524351:BQD524353 BZW524351:BZZ524353 CJS524351:CJV524353 CTO524351:CTR524353 DDK524351:DDN524353 DNG524351:DNJ524353 DXC524351:DXF524353 EGY524351:EHB524353 EQU524351:EQX524353 FAQ524351:FAT524353 FKM524351:FKP524353 FUI524351:FUL524353 GEE524351:GEH524353 GOA524351:GOD524353 GXW524351:GXZ524353 HHS524351:HHV524353 HRO524351:HRR524353 IBK524351:IBN524353 ILG524351:ILJ524353 IVC524351:IVF524353 JEY524351:JFB524353 JOU524351:JOX524353 JYQ524351:JYT524353 KIM524351:KIP524353 KSI524351:KSL524353 LCE524351:LCH524353 LMA524351:LMD524353 LVW524351:LVZ524353 MFS524351:MFV524353 MPO524351:MPR524353 MZK524351:MZN524353 NJG524351:NJJ524353 NTC524351:NTF524353 OCY524351:ODB524353 OMU524351:OMX524353 OWQ524351:OWT524353 PGM524351:PGP524353 PQI524351:PQL524353 QAE524351:QAH524353 QKA524351:QKD524353 QTW524351:QTZ524353 RDS524351:RDV524353 RNO524351:RNR524353 RXK524351:RXN524353 SHG524351:SHJ524353 SRC524351:SRF524353 TAY524351:TBB524353 TKU524351:TKX524353 TUQ524351:TUT524353 UEM524351:UEP524353 UOI524351:UOL524353 UYE524351:UYH524353 VIA524351:VID524353 VRW524351:VRZ524353 WBS524351:WBV524353 WLO524351:WLR524353 WVK524351:WVN524353 C589887:F589889 IY589887:JB589889 SU589887:SX589889 ACQ589887:ACT589889 AMM589887:AMP589889 AWI589887:AWL589889 BGE589887:BGH589889 BQA589887:BQD589889 BZW589887:BZZ589889 CJS589887:CJV589889 CTO589887:CTR589889 DDK589887:DDN589889 DNG589887:DNJ589889 DXC589887:DXF589889 EGY589887:EHB589889 EQU589887:EQX589889 FAQ589887:FAT589889 FKM589887:FKP589889 FUI589887:FUL589889 GEE589887:GEH589889 GOA589887:GOD589889 GXW589887:GXZ589889 HHS589887:HHV589889 HRO589887:HRR589889 IBK589887:IBN589889 ILG589887:ILJ589889 IVC589887:IVF589889 JEY589887:JFB589889 JOU589887:JOX589889 JYQ589887:JYT589889 KIM589887:KIP589889 KSI589887:KSL589889 LCE589887:LCH589889 LMA589887:LMD589889 LVW589887:LVZ589889 MFS589887:MFV589889 MPO589887:MPR589889 MZK589887:MZN589889 NJG589887:NJJ589889 NTC589887:NTF589889 OCY589887:ODB589889 OMU589887:OMX589889 OWQ589887:OWT589889 PGM589887:PGP589889 PQI589887:PQL589889 QAE589887:QAH589889 QKA589887:QKD589889 QTW589887:QTZ589889 RDS589887:RDV589889 RNO589887:RNR589889 RXK589887:RXN589889 SHG589887:SHJ589889 SRC589887:SRF589889 TAY589887:TBB589889 TKU589887:TKX589889 TUQ589887:TUT589889 UEM589887:UEP589889 UOI589887:UOL589889 UYE589887:UYH589889 VIA589887:VID589889 VRW589887:VRZ589889 WBS589887:WBV589889 WLO589887:WLR589889 WVK589887:WVN589889 C655423:F655425 IY655423:JB655425 SU655423:SX655425 ACQ655423:ACT655425 AMM655423:AMP655425 AWI655423:AWL655425 BGE655423:BGH655425 BQA655423:BQD655425 BZW655423:BZZ655425 CJS655423:CJV655425 CTO655423:CTR655425 DDK655423:DDN655425 DNG655423:DNJ655425 DXC655423:DXF655425 EGY655423:EHB655425 EQU655423:EQX655425 FAQ655423:FAT655425 FKM655423:FKP655425 FUI655423:FUL655425 GEE655423:GEH655425 GOA655423:GOD655425 GXW655423:GXZ655425 HHS655423:HHV655425 HRO655423:HRR655425 IBK655423:IBN655425 ILG655423:ILJ655425 IVC655423:IVF655425 JEY655423:JFB655425 JOU655423:JOX655425 JYQ655423:JYT655425 KIM655423:KIP655425 KSI655423:KSL655425 LCE655423:LCH655425 LMA655423:LMD655425 LVW655423:LVZ655425 MFS655423:MFV655425 MPO655423:MPR655425 MZK655423:MZN655425 NJG655423:NJJ655425 NTC655423:NTF655425 OCY655423:ODB655425 OMU655423:OMX655425 OWQ655423:OWT655425 PGM655423:PGP655425 PQI655423:PQL655425 QAE655423:QAH655425 QKA655423:QKD655425 QTW655423:QTZ655425 RDS655423:RDV655425 RNO655423:RNR655425 RXK655423:RXN655425 SHG655423:SHJ655425 SRC655423:SRF655425 TAY655423:TBB655425 TKU655423:TKX655425 TUQ655423:TUT655425 UEM655423:UEP655425 UOI655423:UOL655425 UYE655423:UYH655425 VIA655423:VID655425 VRW655423:VRZ655425 WBS655423:WBV655425 WLO655423:WLR655425 WVK655423:WVN655425 C720959:F720961 IY720959:JB720961 SU720959:SX720961 ACQ720959:ACT720961 AMM720959:AMP720961 AWI720959:AWL720961 BGE720959:BGH720961 BQA720959:BQD720961 BZW720959:BZZ720961 CJS720959:CJV720961 CTO720959:CTR720961 DDK720959:DDN720961 DNG720959:DNJ720961 DXC720959:DXF720961 EGY720959:EHB720961 EQU720959:EQX720961 FAQ720959:FAT720961 FKM720959:FKP720961 FUI720959:FUL720961 GEE720959:GEH720961 GOA720959:GOD720961 GXW720959:GXZ720961 HHS720959:HHV720961 HRO720959:HRR720961 IBK720959:IBN720961 ILG720959:ILJ720961 IVC720959:IVF720961 JEY720959:JFB720961 JOU720959:JOX720961 JYQ720959:JYT720961 KIM720959:KIP720961 KSI720959:KSL720961 LCE720959:LCH720961 LMA720959:LMD720961 LVW720959:LVZ720961 MFS720959:MFV720961 MPO720959:MPR720961 MZK720959:MZN720961 NJG720959:NJJ720961 NTC720959:NTF720961 OCY720959:ODB720961 OMU720959:OMX720961 OWQ720959:OWT720961 PGM720959:PGP720961 PQI720959:PQL720961 QAE720959:QAH720961 QKA720959:QKD720961 QTW720959:QTZ720961 RDS720959:RDV720961 RNO720959:RNR720961 RXK720959:RXN720961 SHG720959:SHJ720961 SRC720959:SRF720961 TAY720959:TBB720961 TKU720959:TKX720961 TUQ720959:TUT720961 UEM720959:UEP720961 UOI720959:UOL720961 UYE720959:UYH720961 VIA720959:VID720961 VRW720959:VRZ720961 WBS720959:WBV720961 WLO720959:WLR720961 WVK720959:WVN720961 C786495:F786497 IY786495:JB786497 SU786495:SX786497 ACQ786495:ACT786497 AMM786495:AMP786497 AWI786495:AWL786497 BGE786495:BGH786497 BQA786495:BQD786497 BZW786495:BZZ786497 CJS786495:CJV786497 CTO786495:CTR786497 DDK786495:DDN786497 DNG786495:DNJ786497 DXC786495:DXF786497 EGY786495:EHB786497 EQU786495:EQX786497 FAQ786495:FAT786497 FKM786495:FKP786497 FUI786495:FUL786497 GEE786495:GEH786497 GOA786495:GOD786497 GXW786495:GXZ786497 HHS786495:HHV786497 HRO786495:HRR786497 IBK786495:IBN786497 ILG786495:ILJ786497 IVC786495:IVF786497 JEY786495:JFB786497 JOU786495:JOX786497 JYQ786495:JYT786497 KIM786495:KIP786497 KSI786495:KSL786497 LCE786495:LCH786497 LMA786495:LMD786497 LVW786495:LVZ786497 MFS786495:MFV786497 MPO786495:MPR786497 MZK786495:MZN786497 NJG786495:NJJ786497 NTC786495:NTF786497 OCY786495:ODB786497 OMU786495:OMX786497 OWQ786495:OWT786497 PGM786495:PGP786497 PQI786495:PQL786497 QAE786495:QAH786497 QKA786495:QKD786497 QTW786495:QTZ786497 RDS786495:RDV786497 RNO786495:RNR786497 RXK786495:RXN786497 SHG786495:SHJ786497 SRC786495:SRF786497 TAY786495:TBB786497 TKU786495:TKX786497 TUQ786495:TUT786497 UEM786495:UEP786497 UOI786495:UOL786497 UYE786495:UYH786497 VIA786495:VID786497 VRW786495:VRZ786497 WBS786495:WBV786497 WLO786495:WLR786497 WVK786495:WVN786497 C852031:F852033 IY852031:JB852033 SU852031:SX852033 ACQ852031:ACT852033 AMM852031:AMP852033 AWI852031:AWL852033 BGE852031:BGH852033 BQA852031:BQD852033 BZW852031:BZZ852033 CJS852031:CJV852033 CTO852031:CTR852033 DDK852031:DDN852033 DNG852031:DNJ852033 DXC852031:DXF852033 EGY852031:EHB852033 EQU852031:EQX852033 FAQ852031:FAT852033 FKM852031:FKP852033 FUI852031:FUL852033 GEE852031:GEH852033 GOA852031:GOD852033 GXW852031:GXZ852033 HHS852031:HHV852033 HRO852031:HRR852033 IBK852031:IBN852033 ILG852031:ILJ852033 IVC852031:IVF852033 JEY852031:JFB852033 JOU852031:JOX852033 JYQ852031:JYT852033 KIM852031:KIP852033 KSI852031:KSL852033 LCE852031:LCH852033 LMA852031:LMD852033 LVW852031:LVZ852033 MFS852031:MFV852033 MPO852031:MPR852033 MZK852031:MZN852033 NJG852031:NJJ852033 NTC852031:NTF852033 OCY852031:ODB852033 OMU852031:OMX852033 OWQ852031:OWT852033 PGM852031:PGP852033 PQI852031:PQL852033 QAE852031:QAH852033 QKA852031:QKD852033 QTW852031:QTZ852033 RDS852031:RDV852033 RNO852031:RNR852033 RXK852031:RXN852033 SHG852031:SHJ852033 SRC852031:SRF852033 TAY852031:TBB852033 TKU852031:TKX852033 TUQ852031:TUT852033 UEM852031:UEP852033 UOI852031:UOL852033 UYE852031:UYH852033 VIA852031:VID852033 VRW852031:VRZ852033 WBS852031:WBV852033 WLO852031:WLR852033 WVK852031:WVN852033 C917567:F917569 IY917567:JB917569 SU917567:SX917569 ACQ917567:ACT917569 AMM917567:AMP917569 AWI917567:AWL917569 BGE917567:BGH917569 BQA917567:BQD917569 BZW917567:BZZ917569 CJS917567:CJV917569 CTO917567:CTR917569 DDK917567:DDN917569 DNG917567:DNJ917569 DXC917567:DXF917569 EGY917567:EHB917569 EQU917567:EQX917569 FAQ917567:FAT917569 FKM917567:FKP917569 FUI917567:FUL917569 GEE917567:GEH917569 GOA917567:GOD917569 GXW917567:GXZ917569 HHS917567:HHV917569 HRO917567:HRR917569 IBK917567:IBN917569 ILG917567:ILJ917569 IVC917567:IVF917569 JEY917567:JFB917569 JOU917567:JOX917569 JYQ917567:JYT917569 KIM917567:KIP917569 KSI917567:KSL917569 LCE917567:LCH917569 LMA917567:LMD917569 LVW917567:LVZ917569 MFS917567:MFV917569 MPO917567:MPR917569 MZK917567:MZN917569 NJG917567:NJJ917569 NTC917567:NTF917569 OCY917567:ODB917569 OMU917567:OMX917569 OWQ917567:OWT917569 PGM917567:PGP917569 PQI917567:PQL917569 QAE917567:QAH917569 QKA917567:QKD917569 QTW917567:QTZ917569 RDS917567:RDV917569 RNO917567:RNR917569 RXK917567:RXN917569 SHG917567:SHJ917569 SRC917567:SRF917569 TAY917567:TBB917569 TKU917567:TKX917569 TUQ917567:TUT917569 UEM917567:UEP917569 UOI917567:UOL917569 UYE917567:UYH917569 VIA917567:VID917569 VRW917567:VRZ917569 WBS917567:WBV917569 WLO917567:WLR917569 WVK917567:WVN917569 C983103:F983105 IY983103:JB983105 SU983103:SX983105 ACQ983103:ACT983105 AMM983103:AMP983105 AWI983103:AWL983105 BGE983103:BGH983105 BQA983103:BQD983105 BZW983103:BZZ983105 CJS983103:CJV983105 CTO983103:CTR983105 DDK983103:DDN983105 DNG983103:DNJ983105 DXC983103:DXF983105 EGY983103:EHB983105 EQU983103:EQX983105 FAQ983103:FAT983105 FKM983103:FKP983105 FUI983103:FUL983105 GEE983103:GEH983105 GOA983103:GOD983105 GXW983103:GXZ983105 HHS983103:HHV983105 HRO983103:HRR983105 IBK983103:IBN983105 ILG983103:ILJ983105 IVC983103:IVF983105 JEY983103:JFB983105 JOU983103:JOX983105 JYQ983103:JYT983105 KIM983103:KIP983105 KSI983103:KSL983105 LCE983103:LCH983105 LMA983103:LMD983105 LVW983103:LVZ983105 MFS983103:MFV983105 MPO983103:MPR983105 MZK983103:MZN983105 NJG983103:NJJ983105 NTC983103:NTF983105 OCY983103:ODB983105 OMU983103:OMX983105 OWQ983103:OWT983105 PGM983103:PGP983105 PQI983103:PQL983105 QAE983103:QAH983105 QKA983103:QKD983105 QTW983103:QTZ983105 RDS983103:RDV983105 RNO983103:RNR983105 RXK983103:RXN983105 SHG983103:SHJ983105 SRC983103:SRF983105 TAY983103:TBB983105 TKU983103:TKX983105 TUQ983103:TUT983105 UEM983103:UEP983105 UOI983103:UOL983105 UYE983103:UYH983105 VIA983103:VID983105 VRW983103:VRZ983105 WBS983103:WBV983105 WLO983103:WLR983105 WVK983103:WVN983105">
      <formula1>-9999999999999.99</formula1>
      <formula2>9999999999999.99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8"/>
  <sheetViews>
    <sheetView tabSelected="1" topLeftCell="B1" workbookViewId="0">
      <selection activeCell="B106" sqref="B106"/>
    </sheetView>
  </sheetViews>
  <sheetFormatPr baseColWidth="10" defaultRowHeight="11.25" x14ac:dyDescent="0.2"/>
  <cols>
    <col min="1" max="1" width="54.7109375" style="179" hidden="1" customWidth="1"/>
    <col min="2" max="2" width="67.28515625" style="180" customWidth="1"/>
    <col min="3" max="3" width="12.7109375" style="180" customWidth="1"/>
    <col min="4" max="4" width="13" style="180" customWidth="1"/>
    <col min="5" max="5" width="12.7109375" style="180" customWidth="1"/>
    <col min="6" max="6" width="12.28515625" style="180" customWidth="1"/>
    <col min="7" max="256" width="11.42578125" style="180"/>
    <col min="257" max="257" width="0" style="180" hidden="1" customWidth="1"/>
    <col min="258" max="258" width="67.28515625" style="180" customWidth="1"/>
    <col min="259" max="259" width="12.7109375" style="180" customWidth="1"/>
    <col min="260" max="260" width="13" style="180" customWidth="1"/>
    <col min="261" max="261" width="12.7109375" style="180" customWidth="1"/>
    <col min="262" max="262" width="12.28515625" style="180" customWidth="1"/>
    <col min="263" max="512" width="11.42578125" style="180"/>
    <col min="513" max="513" width="0" style="180" hidden="1" customWidth="1"/>
    <col min="514" max="514" width="67.28515625" style="180" customWidth="1"/>
    <col min="515" max="515" width="12.7109375" style="180" customWidth="1"/>
    <col min="516" max="516" width="13" style="180" customWidth="1"/>
    <col min="517" max="517" width="12.7109375" style="180" customWidth="1"/>
    <col min="518" max="518" width="12.28515625" style="180" customWidth="1"/>
    <col min="519" max="768" width="11.42578125" style="180"/>
    <col min="769" max="769" width="0" style="180" hidden="1" customWidth="1"/>
    <col min="770" max="770" width="67.28515625" style="180" customWidth="1"/>
    <col min="771" max="771" width="12.7109375" style="180" customWidth="1"/>
    <col min="772" max="772" width="13" style="180" customWidth="1"/>
    <col min="773" max="773" width="12.7109375" style="180" customWidth="1"/>
    <col min="774" max="774" width="12.28515625" style="180" customWidth="1"/>
    <col min="775" max="1024" width="11.42578125" style="180"/>
    <col min="1025" max="1025" width="0" style="180" hidden="1" customWidth="1"/>
    <col min="1026" max="1026" width="67.28515625" style="180" customWidth="1"/>
    <col min="1027" max="1027" width="12.7109375" style="180" customWidth="1"/>
    <col min="1028" max="1028" width="13" style="180" customWidth="1"/>
    <col min="1029" max="1029" width="12.7109375" style="180" customWidth="1"/>
    <col min="1030" max="1030" width="12.28515625" style="180" customWidth="1"/>
    <col min="1031" max="1280" width="11.42578125" style="180"/>
    <col min="1281" max="1281" width="0" style="180" hidden="1" customWidth="1"/>
    <col min="1282" max="1282" width="67.28515625" style="180" customWidth="1"/>
    <col min="1283" max="1283" width="12.7109375" style="180" customWidth="1"/>
    <col min="1284" max="1284" width="13" style="180" customWidth="1"/>
    <col min="1285" max="1285" width="12.7109375" style="180" customWidth="1"/>
    <col min="1286" max="1286" width="12.28515625" style="180" customWidth="1"/>
    <col min="1287" max="1536" width="11.42578125" style="180"/>
    <col min="1537" max="1537" width="0" style="180" hidden="1" customWidth="1"/>
    <col min="1538" max="1538" width="67.28515625" style="180" customWidth="1"/>
    <col min="1539" max="1539" width="12.7109375" style="180" customWidth="1"/>
    <col min="1540" max="1540" width="13" style="180" customWidth="1"/>
    <col min="1541" max="1541" width="12.7109375" style="180" customWidth="1"/>
    <col min="1542" max="1542" width="12.28515625" style="180" customWidth="1"/>
    <col min="1543" max="1792" width="11.42578125" style="180"/>
    <col min="1793" max="1793" width="0" style="180" hidden="1" customWidth="1"/>
    <col min="1794" max="1794" width="67.28515625" style="180" customWidth="1"/>
    <col min="1795" max="1795" width="12.7109375" style="180" customWidth="1"/>
    <col min="1796" max="1796" width="13" style="180" customWidth="1"/>
    <col min="1797" max="1797" width="12.7109375" style="180" customWidth="1"/>
    <col min="1798" max="1798" width="12.28515625" style="180" customWidth="1"/>
    <col min="1799" max="2048" width="11.42578125" style="180"/>
    <col min="2049" max="2049" width="0" style="180" hidden="1" customWidth="1"/>
    <col min="2050" max="2050" width="67.28515625" style="180" customWidth="1"/>
    <col min="2051" max="2051" width="12.7109375" style="180" customWidth="1"/>
    <col min="2052" max="2052" width="13" style="180" customWidth="1"/>
    <col min="2053" max="2053" width="12.7109375" style="180" customWidth="1"/>
    <col min="2054" max="2054" width="12.28515625" style="180" customWidth="1"/>
    <col min="2055" max="2304" width="11.42578125" style="180"/>
    <col min="2305" max="2305" width="0" style="180" hidden="1" customWidth="1"/>
    <col min="2306" max="2306" width="67.28515625" style="180" customWidth="1"/>
    <col min="2307" max="2307" width="12.7109375" style="180" customWidth="1"/>
    <col min="2308" max="2308" width="13" style="180" customWidth="1"/>
    <col min="2309" max="2309" width="12.7109375" style="180" customWidth="1"/>
    <col min="2310" max="2310" width="12.28515625" style="180" customWidth="1"/>
    <col min="2311" max="2560" width="11.42578125" style="180"/>
    <col min="2561" max="2561" width="0" style="180" hidden="1" customWidth="1"/>
    <col min="2562" max="2562" width="67.28515625" style="180" customWidth="1"/>
    <col min="2563" max="2563" width="12.7109375" style="180" customWidth="1"/>
    <col min="2564" max="2564" width="13" style="180" customWidth="1"/>
    <col min="2565" max="2565" width="12.7109375" style="180" customWidth="1"/>
    <col min="2566" max="2566" width="12.28515625" style="180" customWidth="1"/>
    <col min="2567" max="2816" width="11.42578125" style="180"/>
    <col min="2817" max="2817" width="0" style="180" hidden="1" customWidth="1"/>
    <col min="2818" max="2818" width="67.28515625" style="180" customWidth="1"/>
    <col min="2819" max="2819" width="12.7109375" style="180" customWidth="1"/>
    <col min="2820" max="2820" width="13" style="180" customWidth="1"/>
    <col min="2821" max="2821" width="12.7109375" style="180" customWidth="1"/>
    <col min="2822" max="2822" width="12.28515625" style="180" customWidth="1"/>
    <col min="2823" max="3072" width="11.42578125" style="180"/>
    <col min="3073" max="3073" width="0" style="180" hidden="1" customWidth="1"/>
    <col min="3074" max="3074" width="67.28515625" style="180" customWidth="1"/>
    <col min="3075" max="3075" width="12.7109375" style="180" customWidth="1"/>
    <col min="3076" max="3076" width="13" style="180" customWidth="1"/>
    <col min="3077" max="3077" width="12.7109375" style="180" customWidth="1"/>
    <col min="3078" max="3078" width="12.28515625" style="180" customWidth="1"/>
    <col min="3079" max="3328" width="11.42578125" style="180"/>
    <col min="3329" max="3329" width="0" style="180" hidden="1" customWidth="1"/>
    <col min="3330" max="3330" width="67.28515625" style="180" customWidth="1"/>
    <col min="3331" max="3331" width="12.7109375" style="180" customWidth="1"/>
    <col min="3332" max="3332" width="13" style="180" customWidth="1"/>
    <col min="3333" max="3333" width="12.7109375" style="180" customWidth="1"/>
    <col min="3334" max="3334" width="12.28515625" style="180" customWidth="1"/>
    <col min="3335" max="3584" width="11.42578125" style="180"/>
    <col min="3585" max="3585" width="0" style="180" hidden="1" customWidth="1"/>
    <col min="3586" max="3586" width="67.28515625" style="180" customWidth="1"/>
    <col min="3587" max="3587" width="12.7109375" style="180" customWidth="1"/>
    <col min="3588" max="3588" width="13" style="180" customWidth="1"/>
    <col min="3589" max="3589" width="12.7109375" style="180" customWidth="1"/>
    <col min="3590" max="3590" width="12.28515625" style="180" customWidth="1"/>
    <col min="3591" max="3840" width="11.42578125" style="180"/>
    <col min="3841" max="3841" width="0" style="180" hidden="1" customWidth="1"/>
    <col min="3842" max="3842" width="67.28515625" style="180" customWidth="1"/>
    <col min="3843" max="3843" width="12.7109375" style="180" customWidth="1"/>
    <col min="3844" max="3844" width="13" style="180" customWidth="1"/>
    <col min="3845" max="3845" width="12.7109375" style="180" customWidth="1"/>
    <col min="3846" max="3846" width="12.28515625" style="180" customWidth="1"/>
    <col min="3847" max="4096" width="11.42578125" style="180"/>
    <col min="4097" max="4097" width="0" style="180" hidden="1" customWidth="1"/>
    <col min="4098" max="4098" width="67.28515625" style="180" customWidth="1"/>
    <col min="4099" max="4099" width="12.7109375" style="180" customWidth="1"/>
    <col min="4100" max="4100" width="13" style="180" customWidth="1"/>
    <col min="4101" max="4101" width="12.7109375" style="180" customWidth="1"/>
    <col min="4102" max="4102" width="12.28515625" style="180" customWidth="1"/>
    <col min="4103" max="4352" width="11.42578125" style="180"/>
    <col min="4353" max="4353" width="0" style="180" hidden="1" customWidth="1"/>
    <col min="4354" max="4354" width="67.28515625" style="180" customWidth="1"/>
    <col min="4355" max="4355" width="12.7109375" style="180" customWidth="1"/>
    <col min="4356" max="4356" width="13" style="180" customWidth="1"/>
    <col min="4357" max="4357" width="12.7109375" style="180" customWidth="1"/>
    <col min="4358" max="4358" width="12.28515625" style="180" customWidth="1"/>
    <col min="4359" max="4608" width="11.42578125" style="180"/>
    <col min="4609" max="4609" width="0" style="180" hidden="1" customWidth="1"/>
    <col min="4610" max="4610" width="67.28515625" style="180" customWidth="1"/>
    <col min="4611" max="4611" width="12.7109375" style="180" customWidth="1"/>
    <col min="4612" max="4612" width="13" style="180" customWidth="1"/>
    <col min="4613" max="4613" width="12.7109375" style="180" customWidth="1"/>
    <col min="4614" max="4614" width="12.28515625" style="180" customWidth="1"/>
    <col min="4615" max="4864" width="11.42578125" style="180"/>
    <col min="4865" max="4865" width="0" style="180" hidden="1" customWidth="1"/>
    <col min="4866" max="4866" width="67.28515625" style="180" customWidth="1"/>
    <col min="4867" max="4867" width="12.7109375" style="180" customWidth="1"/>
    <col min="4868" max="4868" width="13" style="180" customWidth="1"/>
    <col min="4869" max="4869" width="12.7109375" style="180" customWidth="1"/>
    <col min="4870" max="4870" width="12.28515625" style="180" customWidth="1"/>
    <col min="4871" max="5120" width="11.42578125" style="180"/>
    <col min="5121" max="5121" width="0" style="180" hidden="1" customWidth="1"/>
    <col min="5122" max="5122" width="67.28515625" style="180" customWidth="1"/>
    <col min="5123" max="5123" width="12.7109375" style="180" customWidth="1"/>
    <col min="5124" max="5124" width="13" style="180" customWidth="1"/>
    <col min="5125" max="5125" width="12.7109375" style="180" customWidth="1"/>
    <col min="5126" max="5126" width="12.28515625" style="180" customWidth="1"/>
    <col min="5127" max="5376" width="11.42578125" style="180"/>
    <col min="5377" max="5377" width="0" style="180" hidden="1" customWidth="1"/>
    <col min="5378" max="5378" width="67.28515625" style="180" customWidth="1"/>
    <col min="5379" max="5379" width="12.7109375" style="180" customWidth="1"/>
    <col min="5380" max="5380" width="13" style="180" customWidth="1"/>
    <col min="5381" max="5381" width="12.7109375" style="180" customWidth="1"/>
    <col min="5382" max="5382" width="12.28515625" style="180" customWidth="1"/>
    <col min="5383" max="5632" width="11.42578125" style="180"/>
    <col min="5633" max="5633" width="0" style="180" hidden="1" customWidth="1"/>
    <col min="5634" max="5634" width="67.28515625" style="180" customWidth="1"/>
    <col min="5635" max="5635" width="12.7109375" style="180" customWidth="1"/>
    <col min="5636" max="5636" width="13" style="180" customWidth="1"/>
    <col min="5637" max="5637" width="12.7109375" style="180" customWidth="1"/>
    <col min="5638" max="5638" width="12.28515625" style="180" customWidth="1"/>
    <col min="5639" max="5888" width="11.42578125" style="180"/>
    <col min="5889" max="5889" width="0" style="180" hidden="1" customWidth="1"/>
    <col min="5890" max="5890" width="67.28515625" style="180" customWidth="1"/>
    <col min="5891" max="5891" width="12.7109375" style="180" customWidth="1"/>
    <col min="5892" max="5892" width="13" style="180" customWidth="1"/>
    <col min="5893" max="5893" width="12.7109375" style="180" customWidth="1"/>
    <col min="5894" max="5894" width="12.28515625" style="180" customWidth="1"/>
    <col min="5895" max="6144" width="11.42578125" style="180"/>
    <col min="6145" max="6145" width="0" style="180" hidden="1" customWidth="1"/>
    <col min="6146" max="6146" width="67.28515625" style="180" customWidth="1"/>
    <col min="6147" max="6147" width="12.7109375" style="180" customWidth="1"/>
    <col min="6148" max="6148" width="13" style="180" customWidth="1"/>
    <col min="6149" max="6149" width="12.7109375" style="180" customWidth="1"/>
    <col min="6150" max="6150" width="12.28515625" style="180" customWidth="1"/>
    <col min="6151" max="6400" width="11.42578125" style="180"/>
    <col min="6401" max="6401" width="0" style="180" hidden="1" customWidth="1"/>
    <col min="6402" max="6402" width="67.28515625" style="180" customWidth="1"/>
    <col min="6403" max="6403" width="12.7109375" style="180" customWidth="1"/>
    <col min="6404" max="6404" width="13" style="180" customWidth="1"/>
    <col min="6405" max="6405" width="12.7109375" style="180" customWidth="1"/>
    <col min="6406" max="6406" width="12.28515625" style="180" customWidth="1"/>
    <col min="6407" max="6656" width="11.42578125" style="180"/>
    <col min="6657" max="6657" width="0" style="180" hidden="1" customWidth="1"/>
    <col min="6658" max="6658" width="67.28515625" style="180" customWidth="1"/>
    <col min="6659" max="6659" width="12.7109375" style="180" customWidth="1"/>
    <col min="6660" max="6660" width="13" style="180" customWidth="1"/>
    <col min="6661" max="6661" width="12.7109375" style="180" customWidth="1"/>
    <col min="6662" max="6662" width="12.28515625" style="180" customWidth="1"/>
    <col min="6663" max="6912" width="11.42578125" style="180"/>
    <col min="6913" max="6913" width="0" style="180" hidden="1" customWidth="1"/>
    <col min="6914" max="6914" width="67.28515625" style="180" customWidth="1"/>
    <col min="6915" max="6915" width="12.7109375" style="180" customWidth="1"/>
    <col min="6916" max="6916" width="13" style="180" customWidth="1"/>
    <col min="6917" max="6917" width="12.7109375" style="180" customWidth="1"/>
    <col min="6918" max="6918" width="12.28515625" style="180" customWidth="1"/>
    <col min="6919" max="7168" width="11.42578125" style="180"/>
    <col min="7169" max="7169" width="0" style="180" hidden="1" customWidth="1"/>
    <col min="7170" max="7170" width="67.28515625" style="180" customWidth="1"/>
    <col min="7171" max="7171" width="12.7109375" style="180" customWidth="1"/>
    <col min="7172" max="7172" width="13" style="180" customWidth="1"/>
    <col min="7173" max="7173" width="12.7109375" style="180" customWidth="1"/>
    <col min="7174" max="7174" width="12.28515625" style="180" customWidth="1"/>
    <col min="7175" max="7424" width="11.42578125" style="180"/>
    <col min="7425" max="7425" width="0" style="180" hidden="1" customWidth="1"/>
    <col min="7426" max="7426" width="67.28515625" style="180" customWidth="1"/>
    <col min="7427" max="7427" width="12.7109375" style="180" customWidth="1"/>
    <col min="7428" max="7428" width="13" style="180" customWidth="1"/>
    <col min="7429" max="7429" width="12.7109375" style="180" customWidth="1"/>
    <col min="7430" max="7430" width="12.28515625" style="180" customWidth="1"/>
    <col min="7431" max="7680" width="11.42578125" style="180"/>
    <col min="7681" max="7681" width="0" style="180" hidden="1" customWidth="1"/>
    <col min="7682" max="7682" width="67.28515625" style="180" customWidth="1"/>
    <col min="7683" max="7683" width="12.7109375" style="180" customWidth="1"/>
    <col min="7684" max="7684" width="13" style="180" customWidth="1"/>
    <col min="7685" max="7685" width="12.7109375" style="180" customWidth="1"/>
    <col min="7686" max="7686" width="12.28515625" style="180" customWidth="1"/>
    <col min="7687" max="7936" width="11.42578125" style="180"/>
    <col min="7937" max="7937" width="0" style="180" hidden="1" customWidth="1"/>
    <col min="7938" max="7938" width="67.28515625" style="180" customWidth="1"/>
    <col min="7939" max="7939" width="12.7109375" style="180" customWidth="1"/>
    <col min="7940" max="7940" width="13" style="180" customWidth="1"/>
    <col min="7941" max="7941" width="12.7109375" style="180" customWidth="1"/>
    <col min="7942" max="7942" width="12.28515625" style="180" customWidth="1"/>
    <col min="7943" max="8192" width="11.42578125" style="180"/>
    <col min="8193" max="8193" width="0" style="180" hidden="1" customWidth="1"/>
    <col min="8194" max="8194" width="67.28515625" style="180" customWidth="1"/>
    <col min="8195" max="8195" width="12.7109375" style="180" customWidth="1"/>
    <col min="8196" max="8196" width="13" style="180" customWidth="1"/>
    <col min="8197" max="8197" width="12.7109375" style="180" customWidth="1"/>
    <col min="8198" max="8198" width="12.28515625" style="180" customWidth="1"/>
    <col min="8199" max="8448" width="11.42578125" style="180"/>
    <col min="8449" max="8449" width="0" style="180" hidden="1" customWidth="1"/>
    <col min="8450" max="8450" width="67.28515625" style="180" customWidth="1"/>
    <col min="8451" max="8451" width="12.7109375" style="180" customWidth="1"/>
    <col min="8452" max="8452" width="13" style="180" customWidth="1"/>
    <col min="8453" max="8453" width="12.7109375" style="180" customWidth="1"/>
    <col min="8454" max="8454" width="12.28515625" style="180" customWidth="1"/>
    <col min="8455" max="8704" width="11.42578125" style="180"/>
    <col min="8705" max="8705" width="0" style="180" hidden="1" customWidth="1"/>
    <col min="8706" max="8706" width="67.28515625" style="180" customWidth="1"/>
    <col min="8707" max="8707" width="12.7109375" style="180" customWidth="1"/>
    <col min="8708" max="8708" width="13" style="180" customWidth="1"/>
    <col min="8709" max="8709" width="12.7109375" style="180" customWidth="1"/>
    <col min="8710" max="8710" width="12.28515625" style="180" customWidth="1"/>
    <col min="8711" max="8960" width="11.42578125" style="180"/>
    <col min="8961" max="8961" width="0" style="180" hidden="1" customWidth="1"/>
    <col min="8962" max="8962" width="67.28515625" style="180" customWidth="1"/>
    <col min="8963" max="8963" width="12.7109375" style="180" customWidth="1"/>
    <col min="8964" max="8964" width="13" style="180" customWidth="1"/>
    <col min="8965" max="8965" width="12.7109375" style="180" customWidth="1"/>
    <col min="8966" max="8966" width="12.28515625" style="180" customWidth="1"/>
    <col min="8967" max="9216" width="11.42578125" style="180"/>
    <col min="9217" max="9217" width="0" style="180" hidden="1" customWidth="1"/>
    <col min="9218" max="9218" width="67.28515625" style="180" customWidth="1"/>
    <col min="9219" max="9219" width="12.7109375" style="180" customWidth="1"/>
    <col min="9220" max="9220" width="13" style="180" customWidth="1"/>
    <col min="9221" max="9221" width="12.7109375" style="180" customWidth="1"/>
    <col min="9222" max="9222" width="12.28515625" style="180" customWidth="1"/>
    <col min="9223" max="9472" width="11.42578125" style="180"/>
    <col min="9473" max="9473" width="0" style="180" hidden="1" customWidth="1"/>
    <col min="9474" max="9474" width="67.28515625" style="180" customWidth="1"/>
    <col min="9475" max="9475" width="12.7109375" style="180" customWidth="1"/>
    <col min="9476" max="9476" width="13" style="180" customWidth="1"/>
    <col min="9477" max="9477" width="12.7109375" style="180" customWidth="1"/>
    <col min="9478" max="9478" width="12.28515625" style="180" customWidth="1"/>
    <col min="9479" max="9728" width="11.42578125" style="180"/>
    <col min="9729" max="9729" width="0" style="180" hidden="1" customWidth="1"/>
    <col min="9730" max="9730" width="67.28515625" style="180" customWidth="1"/>
    <col min="9731" max="9731" width="12.7109375" style="180" customWidth="1"/>
    <col min="9732" max="9732" width="13" style="180" customWidth="1"/>
    <col min="9733" max="9733" width="12.7109375" style="180" customWidth="1"/>
    <col min="9734" max="9734" width="12.28515625" style="180" customWidth="1"/>
    <col min="9735" max="9984" width="11.42578125" style="180"/>
    <col min="9985" max="9985" width="0" style="180" hidden="1" customWidth="1"/>
    <col min="9986" max="9986" width="67.28515625" style="180" customWidth="1"/>
    <col min="9987" max="9987" width="12.7109375" style="180" customWidth="1"/>
    <col min="9988" max="9988" width="13" style="180" customWidth="1"/>
    <col min="9989" max="9989" width="12.7109375" style="180" customWidth="1"/>
    <col min="9990" max="9990" width="12.28515625" style="180" customWidth="1"/>
    <col min="9991" max="10240" width="11.42578125" style="180"/>
    <col min="10241" max="10241" width="0" style="180" hidden="1" customWidth="1"/>
    <col min="10242" max="10242" width="67.28515625" style="180" customWidth="1"/>
    <col min="10243" max="10243" width="12.7109375" style="180" customWidth="1"/>
    <col min="10244" max="10244" width="13" style="180" customWidth="1"/>
    <col min="10245" max="10245" width="12.7109375" style="180" customWidth="1"/>
    <col min="10246" max="10246" width="12.28515625" style="180" customWidth="1"/>
    <col min="10247" max="10496" width="11.42578125" style="180"/>
    <col min="10497" max="10497" width="0" style="180" hidden="1" customWidth="1"/>
    <col min="10498" max="10498" width="67.28515625" style="180" customWidth="1"/>
    <col min="10499" max="10499" width="12.7109375" style="180" customWidth="1"/>
    <col min="10500" max="10500" width="13" style="180" customWidth="1"/>
    <col min="10501" max="10501" width="12.7109375" style="180" customWidth="1"/>
    <col min="10502" max="10502" width="12.28515625" style="180" customWidth="1"/>
    <col min="10503" max="10752" width="11.42578125" style="180"/>
    <col min="10753" max="10753" width="0" style="180" hidden="1" customWidth="1"/>
    <col min="10754" max="10754" width="67.28515625" style="180" customWidth="1"/>
    <col min="10755" max="10755" width="12.7109375" style="180" customWidth="1"/>
    <col min="10756" max="10756" width="13" style="180" customWidth="1"/>
    <col min="10757" max="10757" width="12.7109375" style="180" customWidth="1"/>
    <col min="10758" max="10758" width="12.28515625" style="180" customWidth="1"/>
    <col min="10759" max="11008" width="11.42578125" style="180"/>
    <col min="11009" max="11009" width="0" style="180" hidden="1" customWidth="1"/>
    <col min="11010" max="11010" width="67.28515625" style="180" customWidth="1"/>
    <col min="11011" max="11011" width="12.7109375" style="180" customWidth="1"/>
    <col min="11012" max="11012" width="13" style="180" customWidth="1"/>
    <col min="11013" max="11013" width="12.7109375" style="180" customWidth="1"/>
    <col min="11014" max="11014" width="12.28515625" style="180" customWidth="1"/>
    <col min="11015" max="11264" width="11.42578125" style="180"/>
    <col min="11265" max="11265" width="0" style="180" hidden="1" customWidth="1"/>
    <col min="11266" max="11266" width="67.28515625" style="180" customWidth="1"/>
    <col min="11267" max="11267" width="12.7109375" style="180" customWidth="1"/>
    <col min="11268" max="11268" width="13" style="180" customWidth="1"/>
    <col min="11269" max="11269" width="12.7109375" style="180" customWidth="1"/>
    <col min="11270" max="11270" width="12.28515625" style="180" customWidth="1"/>
    <col min="11271" max="11520" width="11.42578125" style="180"/>
    <col min="11521" max="11521" width="0" style="180" hidden="1" customWidth="1"/>
    <col min="11522" max="11522" width="67.28515625" style="180" customWidth="1"/>
    <col min="11523" max="11523" width="12.7109375" style="180" customWidth="1"/>
    <col min="11524" max="11524" width="13" style="180" customWidth="1"/>
    <col min="11525" max="11525" width="12.7109375" style="180" customWidth="1"/>
    <col min="11526" max="11526" width="12.28515625" style="180" customWidth="1"/>
    <col min="11527" max="11776" width="11.42578125" style="180"/>
    <col min="11777" max="11777" width="0" style="180" hidden="1" customWidth="1"/>
    <col min="11778" max="11778" width="67.28515625" style="180" customWidth="1"/>
    <col min="11779" max="11779" width="12.7109375" style="180" customWidth="1"/>
    <col min="11780" max="11780" width="13" style="180" customWidth="1"/>
    <col min="11781" max="11781" width="12.7109375" style="180" customWidth="1"/>
    <col min="11782" max="11782" width="12.28515625" style="180" customWidth="1"/>
    <col min="11783" max="12032" width="11.42578125" style="180"/>
    <col min="12033" max="12033" width="0" style="180" hidden="1" customWidth="1"/>
    <col min="12034" max="12034" width="67.28515625" style="180" customWidth="1"/>
    <col min="12035" max="12035" width="12.7109375" style="180" customWidth="1"/>
    <col min="12036" max="12036" width="13" style="180" customWidth="1"/>
    <col min="12037" max="12037" width="12.7109375" style="180" customWidth="1"/>
    <col min="12038" max="12038" width="12.28515625" style="180" customWidth="1"/>
    <col min="12039" max="12288" width="11.42578125" style="180"/>
    <col min="12289" max="12289" width="0" style="180" hidden="1" customWidth="1"/>
    <col min="12290" max="12290" width="67.28515625" style="180" customWidth="1"/>
    <col min="12291" max="12291" width="12.7109375" style="180" customWidth="1"/>
    <col min="12292" max="12292" width="13" style="180" customWidth="1"/>
    <col min="12293" max="12293" width="12.7109375" style="180" customWidth="1"/>
    <col min="12294" max="12294" width="12.28515625" style="180" customWidth="1"/>
    <col min="12295" max="12544" width="11.42578125" style="180"/>
    <col min="12545" max="12545" width="0" style="180" hidden="1" customWidth="1"/>
    <col min="12546" max="12546" width="67.28515625" style="180" customWidth="1"/>
    <col min="12547" max="12547" width="12.7109375" style="180" customWidth="1"/>
    <col min="12548" max="12548" width="13" style="180" customWidth="1"/>
    <col min="12549" max="12549" width="12.7109375" style="180" customWidth="1"/>
    <col min="12550" max="12550" width="12.28515625" style="180" customWidth="1"/>
    <col min="12551" max="12800" width="11.42578125" style="180"/>
    <col min="12801" max="12801" width="0" style="180" hidden="1" customWidth="1"/>
    <col min="12802" max="12802" width="67.28515625" style="180" customWidth="1"/>
    <col min="12803" max="12803" width="12.7109375" style="180" customWidth="1"/>
    <col min="12804" max="12804" width="13" style="180" customWidth="1"/>
    <col min="12805" max="12805" width="12.7109375" style="180" customWidth="1"/>
    <col min="12806" max="12806" width="12.28515625" style="180" customWidth="1"/>
    <col min="12807" max="13056" width="11.42578125" style="180"/>
    <col min="13057" max="13057" width="0" style="180" hidden="1" customWidth="1"/>
    <col min="13058" max="13058" width="67.28515625" style="180" customWidth="1"/>
    <col min="13059" max="13059" width="12.7109375" style="180" customWidth="1"/>
    <col min="13060" max="13060" width="13" style="180" customWidth="1"/>
    <col min="13061" max="13061" width="12.7109375" style="180" customWidth="1"/>
    <col min="13062" max="13062" width="12.28515625" style="180" customWidth="1"/>
    <col min="13063" max="13312" width="11.42578125" style="180"/>
    <col min="13313" max="13313" width="0" style="180" hidden="1" customWidth="1"/>
    <col min="13314" max="13314" width="67.28515625" style="180" customWidth="1"/>
    <col min="13315" max="13315" width="12.7109375" style="180" customWidth="1"/>
    <col min="13316" max="13316" width="13" style="180" customWidth="1"/>
    <col min="13317" max="13317" width="12.7109375" style="180" customWidth="1"/>
    <col min="13318" max="13318" width="12.28515625" style="180" customWidth="1"/>
    <col min="13319" max="13568" width="11.42578125" style="180"/>
    <col min="13569" max="13569" width="0" style="180" hidden="1" customWidth="1"/>
    <col min="13570" max="13570" width="67.28515625" style="180" customWidth="1"/>
    <col min="13571" max="13571" width="12.7109375" style="180" customWidth="1"/>
    <col min="13572" max="13572" width="13" style="180" customWidth="1"/>
    <col min="13573" max="13573" width="12.7109375" style="180" customWidth="1"/>
    <col min="13574" max="13574" width="12.28515625" style="180" customWidth="1"/>
    <col min="13575" max="13824" width="11.42578125" style="180"/>
    <col min="13825" max="13825" width="0" style="180" hidden="1" customWidth="1"/>
    <col min="13826" max="13826" width="67.28515625" style="180" customWidth="1"/>
    <col min="13827" max="13827" width="12.7109375" style="180" customWidth="1"/>
    <col min="13828" max="13828" width="13" style="180" customWidth="1"/>
    <col min="13829" max="13829" width="12.7109375" style="180" customWidth="1"/>
    <col min="13830" max="13830" width="12.28515625" style="180" customWidth="1"/>
    <col min="13831" max="14080" width="11.42578125" style="180"/>
    <col min="14081" max="14081" width="0" style="180" hidden="1" customWidth="1"/>
    <col min="14082" max="14082" width="67.28515625" style="180" customWidth="1"/>
    <col min="14083" max="14083" width="12.7109375" style="180" customWidth="1"/>
    <col min="14084" max="14084" width="13" style="180" customWidth="1"/>
    <col min="14085" max="14085" width="12.7109375" style="180" customWidth="1"/>
    <col min="14086" max="14086" width="12.28515625" style="180" customWidth="1"/>
    <col min="14087" max="14336" width="11.42578125" style="180"/>
    <col min="14337" max="14337" width="0" style="180" hidden="1" customWidth="1"/>
    <col min="14338" max="14338" width="67.28515625" style="180" customWidth="1"/>
    <col min="14339" max="14339" width="12.7109375" style="180" customWidth="1"/>
    <col min="14340" max="14340" width="13" style="180" customWidth="1"/>
    <col min="14341" max="14341" width="12.7109375" style="180" customWidth="1"/>
    <col min="14342" max="14342" width="12.28515625" style="180" customWidth="1"/>
    <col min="14343" max="14592" width="11.42578125" style="180"/>
    <col min="14593" max="14593" width="0" style="180" hidden="1" customWidth="1"/>
    <col min="14594" max="14594" width="67.28515625" style="180" customWidth="1"/>
    <col min="14595" max="14595" width="12.7109375" style="180" customWidth="1"/>
    <col min="14596" max="14596" width="13" style="180" customWidth="1"/>
    <col min="14597" max="14597" width="12.7109375" style="180" customWidth="1"/>
    <col min="14598" max="14598" width="12.28515625" style="180" customWidth="1"/>
    <col min="14599" max="14848" width="11.42578125" style="180"/>
    <col min="14849" max="14849" width="0" style="180" hidden="1" customWidth="1"/>
    <col min="14850" max="14850" width="67.28515625" style="180" customWidth="1"/>
    <col min="14851" max="14851" width="12.7109375" style="180" customWidth="1"/>
    <col min="14852" max="14852" width="13" style="180" customWidth="1"/>
    <col min="14853" max="14853" width="12.7109375" style="180" customWidth="1"/>
    <col min="14854" max="14854" width="12.28515625" style="180" customWidth="1"/>
    <col min="14855" max="15104" width="11.42578125" style="180"/>
    <col min="15105" max="15105" width="0" style="180" hidden="1" customWidth="1"/>
    <col min="15106" max="15106" width="67.28515625" style="180" customWidth="1"/>
    <col min="15107" max="15107" width="12.7109375" style="180" customWidth="1"/>
    <col min="15108" max="15108" width="13" style="180" customWidth="1"/>
    <col min="15109" max="15109" width="12.7109375" style="180" customWidth="1"/>
    <col min="15110" max="15110" width="12.28515625" style="180" customWidth="1"/>
    <col min="15111" max="15360" width="11.42578125" style="180"/>
    <col min="15361" max="15361" width="0" style="180" hidden="1" customWidth="1"/>
    <col min="15362" max="15362" width="67.28515625" style="180" customWidth="1"/>
    <col min="15363" max="15363" width="12.7109375" style="180" customWidth="1"/>
    <col min="15364" max="15364" width="13" style="180" customWidth="1"/>
    <col min="15365" max="15365" width="12.7109375" style="180" customWidth="1"/>
    <col min="15366" max="15366" width="12.28515625" style="180" customWidth="1"/>
    <col min="15367" max="15616" width="11.42578125" style="180"/>
    <col min="15617" max="15617" width="0" style="180" hidden="1" customWidth="1"/>
    <col min="15618" max="15618" width="67.28515625" style="180" customWidth="1"/>
    <col min="15619" max="15619" width="12.7109375" style="180" customWidth="1"/>
    <col min="15620" max="15620" width="13" style="180" customWidth="1"/>
    <col min="15621" max="15621" width="12.7109375" style="180" customWidth="1"/>
    <col min="15622" max="15622" width="12.28515625" style="180" customWidth="1"/>
    <col min="15623" max="15872" width="11.42578125" style="180"/>
    <col min="15873" max="15873" width="0" style="180" hidden="1" customWidth="1"/>
    <col min="15874" max="15874" width="67.28515625" style="180" customWidth="1"/>
    <col min="15875" max="15875" width="12.7109375" style="180" customWidth="1"/>
    <col min="15876" max="15876" width="13" style="180" customWidth="1"/>
    <col min="15877" max="15877" width="12.7109375" style="180" customWidth="1"/>
    <col min="15878" max="15878" width="12.28515625" style="180" customWidth="1"/>
    <col min="15879" max="16128" width="11.42578125" style="180"/>
    <col min="16129" max="16129" width="0" style="180" hidden="1" customWidth="1"/>
    <col min="16130" max="16130" width="67.28515625" style="180" customWidth="1"/>
    <col min="16131" max="16131" width="12.7109375" style="180" customWidth="1"/>
    <col min="16132" max="16132" width="13" style="180" customWidth="1"/>
    <col min="16133" max="16133" width="12.7109375" style="180" customWidth="1"/>
    <col min="16134" max="16134" width="12.28515625" style="180" customWidth="1"/>
    <col min="16135" max="16384" width="11.42578125" style="180"/>
  </cols>
  <sheetData>
    <row r="1" spans="1:6" s="102" customFormat="1" ht="12.75" customHeight="1" x14ac:dyDescent="0.2">
      <c r="A1" s="99"/>
      <c r="B1" s="100"/>
      <c r="C1" s="101"/>
      <c r="D1" s="101"/>
      <c r="E1" s="101"/>
      <c r="F1" s="101"/>
    </row>
    <row r="2" spans="1:6" s="102" customFormat="1" ht="12.75" customHeight="1" x14ac:dyDescent="0.2">
      <c r="A2" s="99"/>
      <c r="B2" s="103"/>
      <c r="C2" s="101" t="s">
        <v>0</v>
      </c>
      <c r="D2" s="101"/>
      <c r="E2" s="101"/>
      <c r="F2" s="101"/>
    </row>
    <row r="3" spans="1:6" s="102" customFormat="1" ht="12.75" customHeight="1" x14ac:dyDescent="0.2">
      <c r="A3" s="99"/>
      <c r="B3" s="103"/>
      <c r="C3" s="101" t="s">
        <v>1</v>
      </c>
      <c r="D3" s="101"/>
      <c r="E3" s="101"/>
      <c r="F3" s="101"/>
    </row>
    <row r="4" spans="1:6" s="102" customFormat="1" ht="12.75" customHeight="1" x14ac:dyDescent="0.2">
      <c r="A4" s="99"/>
      <c r="B4" s="103"/>
      <c r="C4" s="6"/>
      <c r="D4" s="6"/>
      <c r="E4" s="6"/>
      <c r="F4" s="6"/>
    </row>
    <row r="5" spans="1:6" s="102" customFormat="1" ht="13.5" customHeight="1" x14ac:dyDescent="0.2">
      <c r="A5" s="99"/>
      <c r="B5" s="104" t="str">
        <f>[1]BAL!B5</f>
        <v>Entidad: EMPRESA MUNICIPAL VIVIENDA Y SUELO MADRID, S.A.</v>
      </c>
      <c r="C5" s="105"/>
      <c r="D5" s="6"/>
      <c r="E5" s="6"/>
      <c r="F5" s="6"/>
    </row>
    <row r="6" spans="1:6" s="102" customFormat="1" ht="12.75" customHeight="1" x14ac:dyDescent="0.2">
      <c r="A6" s="99"/>
      <c r="B6" s="103"/>
      <c r="C6" s="6"/>
      <c r="D6" s="6"/>
      <c r="E6" s="6"/>
      <c r="F6" s="6"/>
    </row>
    <row r="7" spans="1:6" s="102" customFormat="1" ht="13.5" customHeight="1" x14ac:dyDescent="0.2">
      <c r="A7" s="106"/>
      <c r="B7" s="13" t="s">
        <v>127</v>
      </c>
      <c r="C7" s="13"/>
      <c r="D7" s="13"/>
      <c r="E7" s="13"/>
      <c r="F7" s="13"/>
    </row>
    <row r="8" spans="1:6" s="108" customFormat="1" ht="9.6" customHeight="1" x14ac:dyDescent="0.25">
      <c r="A8" s="107"/>
      <c r="B8" s="6"/>
      <c r="C8" s="6"/>
      <c r="D8" s="6"/>
      <c r="E8" s="6"/>
      <c r="F8" s="6"/>
    </row>
    <row r="9" spans="1:6" s="108" customFormat="1" ht="11.1" customHeight="1" x14ac:dyDescent="0.25">
      <c r="A9" s="107"/>
      <c r="B9" s="12"/>
      <c r="C9" s="109"/>
      <c r="D9" s="109"/>
      <c r="E9" s="7"/>
      <c r="F9" s="16" t="s">
        <v>4</v>
      </c>
    </row>
    <row r="10" spans="1:6" s="113" customFormat="1" ht="34.9" customHeight="1" x14ac:dyDescent="0.25">
      <c r="A10" s="110"/>
      <c r="B10" s="67" t="s">
        <v>5</v>
      </c>
      <c r="C10" s="111" t="s">
        <v>6</v>
      </c>
      <c r="D10" s="111" t="s">
        <v>7</v>
      </c>
      <c r="E10" s="111" t="s">
        <v>8</v>
      </c>
      <c r="F10" s="112">
        <v>43100</v>
      </c>
    </row>
    <row r="11" spans="1:6" s="113" customFormat="1" ht="10.15" customHeight="1" x14ac:dyDescent="0.25">
      <c r="A11" s="110"/>
      <c r="B11" s="114" t="s">
        <v>128</v>
      </c>
      <c r="C11" s="115"/>
      <c r="D11" s="115"/>
      <c r="E11" s="116"/>
      <c r="F11" s="116"/>
    </row>
    <row r="12" spans="1:6" s="113" customFormat="1" ht="10.15" customHeight="1" x14ac:dyDescent="0.25">
      <c r="A12" s="117" t="s">
        <v>129</v>
      </c>
      <c r="B12" s="118" t="s">
        <v>130</v>
      </c>
      <c r="C12" s="119">
        <v>0</v>
      </c>
      <c r="D12" s="120">
        <v>11500000</v>
      </c>
      <c r="E12" s="120">
        <v>5787012.1799999997</v>
      </c>
      <c r="F12" s="119">
        <v>0</v>
      </c>
    </row>
    <row r="13" spans="1:6" s="113" customFormat="1" ht="10.15" customHeight="1" x14ac:dyDescent="0.25">
      <c r="A13" s="117" t="s">
        <v>131</v>
      </c>
      <c r="B13" s="121" t="s">
        <v>132</v>
      </c>
      <c r="C13" s="43">
        <v>0</v>
      </c>
      <c r="D13" s="44">
        <v>0</v>
      </c>
      <c r="E13" s="44">
        <v>-535107.93000000005</v>
      </c>
      <c r="F13" s="43">
        <v>0</v>
      </c>
    </row>
    <row r="14" spans="1:6" s="113" customFormat="1" ht="10.15" customHeight="1" x14ac:dyDescent="0.25">
      <c r="A14" s="117">
        <v>73</v>
      </c>
      <c r="B14" s="121" t="s">
        <v>133</v>
      </c>
      <c r="C14" s="59">
        <v>0</v>
      </c>
      <c r="D14" s="60">
        <v>0</v>
      </c>
      <c r="E14" s="60">
        <v>0</v>
      </c>
      <c r="F14" s="59">
        <v>0</v>
      </c>
    </row>
    <row r="15" spans="1:6" s="113" customFormat="1" ht="10.15" customHeight="1" x14ac:dyDescent="0.25">
      <c r="A15" s="117"/>
      <c r="B15" s="121" t="s">
        <v>134</v>
      </c>
      <c r="C15" s="52">
        <f>SUM(C16:C19)</f>
        <v>0</v>
      </c>
      <c r="D15" s="53">
        <f>SUM(D16:D19)</f>
        <v>-2365437.5</v>
      </c>
      <c r="E15" s="53">
        <f>SUM(E16:E19)</f>
        <v>289949.33</v>
      </c>
      <c r="F15" s="52">
        <f>SUM(F16:F19)</f>
        <v>0</v>
      </c>
    </row>
    <row r="16" spans="1:6" s="113" customFormat="1" ht="9.6" customHeight="1" x14ac:dyDescent="0.25">
      <c r="A16" s="117" t="s">
        <v>135</v>
      </c>
      <c r="B16" s="122" t="s">
        <v>136</v>
      </c>
      <c r="C16" s="56">
        <v>0</v>
      </c>
      <c r="D16" s="57">
        <v>0</v>
      </c>
      <c r="E16" s="57">
        <v>0</v>
      </c>
      <c r="F16" s="56">
        <v>0</v>
      </c>
    </row>
    <row r="17" spans="1:6" s="113" customFormat="1" ht="9.6" customHeight="1" x14ac:dyDescent="0.25">
      <c r="A17" s="117" t="s">
        <v>137</v>
      </c>
      <c r="B17" s="122" t="s">
        <v>138</v>
      </c>
      <c r="C17" s="56">
        <v>0</v>
      </c>
      <c r="D17" s="57">
        <v>-2365437.5</v>
      </c>
      <c r="E17" s="57">
        <v>289949.33</v>
      </c>
      <c r="F17" s="56">
        <v>0</v>
      </c>
    </row>
    <row r="18" spans="1:6" s="113" customFormat="1" ht="9.6" customHeight="1" x14ac:dyDescent="0.25">
      <c r="A18" s="117" t="s">
        <v>139</v>
      </c>
      <c r="B18" s="122" t="s">
        <v>140</v>
      </c>
      <c r="C18" s="56">
        <v>0</v>
      </c>
      <c r="D18" s="57">
        <v>0</v>
      </c>
      <c r="E18" s="57">
        <v>0</v>
      </c>
      <c r="F18" s="56">
        <v>0</v>
      </c>
    </row>
    <row r="19" spans="1:6" s="113" customFormat="1" ht="9.6" customHeight="1" x14ac:dyDescent="0.25">
      <c r="A19" s="117" t="s">
        <v>141</v>
      </c>
      <c r="B19" s="122" t="s">
        <v>142</v>
      </c>
      <c r="C19" s="56">
        <v>0</v>
      </c>
      <c r="D19" s="57">
        <v>0</v>
      </c>
      <c r="E19" s="57">
        <v>0</v>
      </c>
      <c r="F19" s="56">
        <v>0</v>
      </c>
    </row>
    <row r="20" spans="1:6" s="113" customFormat="1" ht="10.15" customHeight="1" x14ac:dyDescent="0.25">
      <c r="A20" s="117"/>
      <c r="B20" s="121" t="s">
        <v>143</v>
      </c>
      <c r="C20" s="52">
        <f>SUM(C21:C22)</f>
        <v>0</v>
      </c>
      <c r="D20" s="53">
        <f>SUM(D21:D22)</f>
        <v>58004059.659999996</v>
      </c>
      <c r="E20" s="53">
        <f>SUM(E21:E22)</f>
        <v>26479499.77</v>
      </c>
      <c r="F20" s="52">
        <f>SUM(F21:F22)</f>
        <v>0</v>
      </c>
    </row>
    <row r="21" spans="1:6" s="113" customFormat="1" ht="9.6" customHeight="1" x14ac:dyDescent="0.25">
      <c r="A21" s="117">
        <v>75</v>
      </c>
      <c r="B21" s="123" t="s">
        <v>144</v>
      </c>
      <c r="C21" s="56">
        <v>0</v>
      </c>
      <c r="D21" s="57">
        <v>700000</v>
      </c>
      <c r="E21" s="57">
        <v>645900.38</v>
      </c>
      <c r="F21" s="56">
        <v>0</v>
      </c>
    </row>
    <row r="22" spans="1:6" s="113" customFormat="1" ht="9.6" customHeight="1" x14ac:dyDescent="0.25">
      <c r="A22" s="117">
        <v>740.74699999999996</v>
      </c>
      <c r="B22" s="123" t="s">
        <v>145</v>
      </c>
      <c r="C22" s="56">
        <v>0</v>
      </c>
      <c r="D22" s="57">
        <v>57304059.659999996</v>
      </c>
      <c r="E22" s="57">
        <v>25833599.390000001</v>
      </c>
      <c r="F22" s="56">
        <v>0</v>
      </c>
    </row>
    <row r="23" spans="1:6" s="113" customFormat="1" ht="10.15" customHeight="1" x14ac:dyDescent="0.25">
      <c r="A23" s="117"/>
      <c r="B23" s="121" t="s">
        <v>146</v>
      </c>
      <c r="C23" s="52">
        <f>SUM(C24:C26)</f>
        <v>0</v>
      </c>
      <c r="D23" s="53">
        <f>SUM(D24:D26)</f>
        <v>-14567126.299999999</v>
      </c>
      <c r="E23" s="53">
        <f>SUM(E24:E26)</f>
        <v>-6826257.4399999995</v>
      </c>
      <c r="F23" s="52">
        <f>SUM(F24:F26)</f>
        <v>0</v>
      </c>
    </row>
    <row r="24" spans="1:6" s="113" customFormat="1" ht="9.6" customHeight="1" x14ac:dyDescent="0.25">
      <c r="A24" s="117" t="s">
        <v>147</v>
      </c>
      <c r="B24" s="123" t="s">
        <v>148</v>
      </c>
      <c r="C24" s="56">
        <v>0</v>
      </c>
      <c r="D24" s="57">
        <v>-11190079.539999999</v>
      </c>
      <c r="E24" s="57">
        <v>-5247799.51</v>
      </c>
      <c r="F24" s="56">
        <v>0</v>
      </c>
    </row>
    <row r="25" spans="1:6" s="113" customFormat="1" ht="9.6" customHeight="1" x14ac:dyDescent="0.25">
      <c r="A25" s="117" t="s">
        <v>149</v>
      </c>
      <c r="B25" s="123" t="s">
        <v>150</v>
      </c>
      <c r="C25" s="56">
        <v>0</v>
      </c>
      <c r="D25" s="57">
        <v>-3377046.76</v>
      </c>
      <c r="E25" s="57">
        <v>-1578457.93</v>
      </c>
      <c r="F25" s="56">
        <v>0</v>
      </c>
    </row>
    <row r="26" spans="1:6" s="113" customFormat="1" ht="9.6" customHeight="1" x14ac:dyDescent="0.25">
      <c r="A26" s="117" t="s">
        <v>151</v>
      </c>
      <c r="B26" s="123" t="s">
        <v>152</v>
      </c>
      <c r="C26" s="56">
        <v>0</v>
      </c>
      <c r="D26" s="57">
        <v>0</v>
      </c>
      <c r="E26" s="57">
        <v>0</v>
      </c>
      <c r="F26" s="56">
        <v>0</v>
      </c>
    </row>
    <row r="27" spans="1:6" s="113" customFormat="1" ht="10.15" customHeight="1" x14ac:dyDescent="0.25">
      <c r="A27" s="117"/>
      <c r="B27" s="121" t="s">
        <v>153</v>
      </c>
      <c r="C27" s="52">
        <f>SUM(C28:C31)</f>
        <v>0</v>
      </c>
      <c r="D27" s="53">
        <f>SUM(D28:D31)</f>
        <v>-23990859.489999998</v>
      </c>
      <c r="E27" s="53">
        <f>SUM(E28:E31)</f>
        <v>-6105314.7699999996</v>
      </c>
      <c r="F27" s="52">
        <f>SUM(F28:F31)</f>
        <v>0</v>
      </c>
    </row>
    <row r="28" spans="1:6" s="113" customFormat="1" ht="9.6" customHeight="1" x14ac:dyDescent="0.25">
      <c r="A28" s="117" t="s">
        <v>154</v>
      </c>
      <c r="B28" s="123" t="s">
        <v>155</v>
      </c>
      <c r="C28" s="56">
        <v>0</v>
      </c>
      <c r="D28" s="57">
        <v>-16990859.489999998</v>
      </c>
      <c r="E28" s="57">
        <v>-6332606.6699999999</v>
      </c>
      <c r="F28" s="56">
        <v>0</v>
      </c>
    </row>
    <row r="29" spans="1:6" s="113" customFormat="1" ht="9.6" customHeight="1" x14ac:dyDescent="0.25">
      <c r="A29" s="117" t="s">
        <v>156</v>
      </c>
      <c r="B29" s="123" t="s">
        <v>157</v>
      </c>
      <c r="C29" s="56">
        <v>0</v>
      </c>
      <c r="D29" s="57">
        <v>-5000000</v>
      </c>
      <c r="E29" s="57">
        <v>-344238.91</v>
      </c>
      <c r="F29" s="56">
        <v>0</v>
      </c>
    </row>
    <row r="30" spans="1:6" s="113" customFormat="1" ht="9.6" customHeight="1" x14ac:dyDescent="0.25">
      <c r="A30" s="117" t="s">
        <v>158</v>
      </c>
      <c r="B30" s="123" t="s">
        <v>159</v>
      </c>
      <c r="C30" s="56">
        <v>0</v>
      </c>
      <c r="D30" s="57">
        <v>-2000000</v>
      </c>
      <c r="E30" s="57">
        <v>571880.81000000006</v>
      </c>
      <c r="F30" s="56">
        <v>0</v>
      </c>
    </row>
    <row r="31" spans="1:6" s="113" customFormat="1" ht="9.6" customHeight="1" x14ac:dyDescent="0.25">
      <c r="A31" s="117" t="s">
        <v>160</v>
      </c>
      <c r="B31" s="123" t="s">
        <v>161</v>
      </c>
      <c r="C31" s="56">
        <v>0</v>
      </c>
      <c r="D31" s="57">
        <v>0</v>
      </c>
      <c r="E31" s="57">
        <v>-350</v>
      </c>
      <c r="F31" s="56">
        <v>0</v>
      </c>
    </row>
    <row r="32" spans="1:6" s="113" customFormat="1" ht="10.15" customHeight="1" x14ac:dyDescent="0.25">
      <c r="A32" s="117"/>
      <c r="B32" s="121" t="s">
        <v>162</v>
      </c>
      <c r="C32" s="52">
        <f>SUM(C33:C35)</f>
        <v>0</v>
      </c>
      <c r="D32" s="53">
        <f>SUM(D33:D35)</f>
        <v>-9341045</v>
      </c>
      <c r="E32" s="53">
        <f>SUM(E33:E35)</f>
        <v>-5001244.7699999996</v>
      </c>
      <c r="F32" s="52">
        <f>SUM(F33:F35)</f>
        <v>0</v>
      </c>
    </row>
    <row r="33" spans="1:6" s="113" customFormat="1" ht="9.6" customHeight="1" x14ac:dyDescent="0.25">
      <c r="A33" s="117" t="s">
        <v>163</v>
      </c>
      <c r="B33" s="123" t="s">
        <v>164</v>
      </c>
      <c r="C33" s="56">
        <v>0</v>
      </c>
      <c r="D33" s="57">
        <v>-59375</v>
      </c>
      <c r="E33" s="57">
        <v>-7836.54</v>
      </c>
      <c r="F33" s="56">
        <v>0</v>
      </c>
    </row>
    <row r="34" spans="1:6" s="113" customFormat="1" ht="9.6" customHeight="1" x14ac:dyDescent="0.25">
      <c r="A34" s="117" t="s">
        <v>165</v>
      </c>
      <c r="B34" s="123" t="s">
        <v>166</v>
      </c>
      <c r="C34" s="56">
        <v>0</v>
      </c>
      <c r="D34" s="57">
        <v>-281670</v>
      </c>
      <c r="E34" s="57">
        <v>-130976.43</v>
      </c>
      <c r="F34" s="56">
        <v>0</v>
      </c>
    </row>
    <row r="35" spans="1:6" s="113" customFormat="1" ht="9.6" customHeight="1" x14ac:dyDescent="0.25">
      <c r="A35" s="117" t="s">
        <v>167</v>
      </c>
      <c r="B35" s="123" t="s">
        <v>168</v>
      </c>
      <c r="C35" s="56">
        <v>0</v>
      </c>
      <c r="D35" s="57">
        <v>-9000000</v>
      </c>
      <c r="E35" s="57">
        <v>-4862431.8</v>
      </c>
      <c r="F35" s="56">
        <v>0</v>
      </c>
    </row>
    <row r="36" spans="1:6" s="113" customFormat="1" ht="10.15" customHeight="1" x14ac:dyDescent="0.25">
      <c r="A36" s="117" t="s">
        <v>169</v>
      </c>
      <c r="B36" s="121" t="s">
        <v>170</v>
      </c>
      <c r="C36" s="43">
        <v>0</v>
      </c>
      <c r="D36" s="44">
        <v>4500000</v>
      </c>
      <c r="E36" s="44">
        <v>1998151.21</v>
      </c>
      <c r="F36" s="43">
        <v>0</v>
      </c>
    </row>
    <row r="37" spans="1:6" s="113" customFormat="1" ht="10.15" customHeight="1" x14ac:dyDescent="0.25">
      <c r="A37" s="117" t="s">
        <v>171</v>
      </c>
      <c r="B37" s="121" t="s">
        <v>172</v>
      </c>
      <c r="C37" s="43">
        <v>0</v>
      </c>
      <c r="D37" s="44">
        <v>0</v>
      </c>
      <c r="E37" s="44">
        <v>138257.10999999999</v>
      </c>
      <c r="F37" s="43">
        <v>0</v>
      </c>
    </row>
    <row r="38" spans="1:6" s="113" customFormat="1" ht="10.15" customHeight="1" x14ac:dyDescent="0.25">
      <c r="A38" s="117"/>
      <c r="B38" s="121" t="s">
        <v>173</v>
      </c>
      <c r="C38" s="52">
        <f>C39+C43+C47</f>
        <v>0</v>
      </c>
      <c r="D38" s="53">
        <f>D39+D43+D47</f>
        <v>0</v>
      </c>
      <c r="E38" s="53">
        <f>E39+E43+E47</f>
        <v>-515578.71</v>
      </c>
      <c r="F38" s="52">
        <f>F39+F43+F47</f>
        <v>0</v>
      </c>
    </row>
    <row r="39" spans="1:6" s="113" customFormat="1" ht="10.15" customHeight="1" x14ac:dyDescent="0.25">
      <c r="A39" s="117"/>
      <c r="B39" s="124" t="s">
        <v>174</v>
      </c>
      <c r="C39" s="52">
        <f>SUM(C40:C42)</f>
        <v>0</v>
      </c>
      <c r="D39" s="53">
        <f>SUM(D40:D42)</f>
        <v>0</v>
      </c>
      <c r="E39" s="53">
        <f>SUM(E40:E42)</f>
        <v>0</v>
      </c>
      <c r="F39" s="52">
        <f>SUM(F40:F42)</f>
        <v>0</v>
      </c>
    </row>
    <row r="40" spans="1:6" s="113" customFormat="1" ht="9.6" customHeight="1" x14ac:dyDescent="0.25">
      <c r="A40" s="117" t="s">
        <v>175</v>
      </c>
      <c r="B40" s="125" t="s">
        <v>176</v>
      </c>
      <c r="C40" s="56">
        <v>0</v>
      </c>
      <c r="D40" s="57">
        <v>0</v>
      </c>
      <c r="E40" s="57">
        <v>0</v>
      </c>
      <c r="F40" s="56">
        <v>0</v>
      </c>
    </row>
    <row r="41" spans="1:6" s="113" customFormat="1" ht="9.6" customHeight="1" x14ac:dyDescent="0.25">
      <c r="A41" s="117" t="s">
        <v>177</v>
      </c>
      <c r="B41" s="125" t="s">
        <v>178</v>
      </c>
      <c r="C41" s="56">
        <v>0</v>
      </c>
      <c r="D41" s="57">
        <v>0</v>
      </c>
      <c r="E41" s="57">
        <v>0</v>
      </c>
      <c r="F41" s="56">
        <v>0</v>
      </c>
    </row>
    <row r="42" spans="1:6" s="113" customFormat="1" ht="9.6" customHeight="1" x14ac:dyDescent="0.25">
      <c r="A42" s="117" t="s">
        <v>179</v>
      </c>
      <c r="B42" s="125" t="s">
        <v>180</v>
      </c>
      <c r="C42" s="56">
        <v>0</v>
      </c>
      <c r="D42" s="57">
        <v>0</v>
      </c>
      <c r="E42" s="57">
        <v>0</v>
      </c>
      <c r="F42" s="56">
        <v>0</v>
      </c>
    </row>
    <row r="43" spans="1:6" s="113" customFormat="1" ht="10.15" customHeight="1" x14ac:dyDescent="0.25">
      <c r="A43" s="117"/>
      <c r="B43" s="124" t="s">
        <v>181</v>
      </c>
      <c r="C43" s="52">
        <f>SUM(C44:C46)</f>
        <v>0</v>
      </c>
      <c r="D43" s="53">
        <f>SUM(D44:D46)</f>
        <v>0</v>
      </c>
      <c r="E43" s="53">
        <f>SUM(E44:E46)</f>
        <v>-515578.71</v>
      </c>
      <c r="F43" s="52">
        <f>SUM(F44:F46)</f>
        <v>0</v>
      </c>
    </row>
    <row r="44" spans="1:6" s="113" customFormat="1" ht="9.6" customHeight="1" x14ac:dyDescent="0.25">
      <c r="A44" s="117" t="s">
        <v>182</v>
      </c>
      <c r="B44" s="125" t="s">
        <v>176</v>
      </c>
      <c r="C44" s="56">
        <v>0</v>
      </c>
      <c r="D44" s="57">
        <v>0</v>
      </c>
      <c r="E44" s="57">
        <v>0</v>
      </c>
      <c r="F44" s="56">
        <v>0</v>
      </c>
    </row>
    <row r="45" spans="1:6" s="113" customFormat="1" ht="9.6" customHeight="1" x14ac:dyDescent="0.25">
      <c r="A45" s="117" t="s">
        <v>183</v>
      </c>
      <c r="B45" s="125" t="s">
        <v>178</v>
      </c>
      <c r="C45" s="56">
        <v>0</v>
      </c>
      <c r="D45" s="57">
        <v>0</v>
      </c>
      <c r="E45" s="57">
        <v>-515578.71</v>
      </c>
      <c r="F45" s="56">
        <v>0</v>
      </c>
    </row>
    <row r="46" spans="1:6" s="113" customFormat="1" ht="9.6" customHeight="1" x14ac:dyDescent="0.25">
      <c r="A46" s="117" t="s">
        <v>184</v>
      </c>
      <c r="B46" s="125" t="s">
        <v>180</v>
      </c>
      <c r="C46" s="56">
        <v>0</v>
      </c>
      <c r="D46" s="57">
        <v>0</v>
      </c>
      <c r="E46" s="57">
        <v>0</v>
      </c>
      <c r="F46" s="56">
        <v>0</v>
      </c>
    </row>
    <row r="47" spans="1:6" s="113" customFormat="1" ht="9.6" customHeight="1" x14ac:dyDescent="0.25">
      <c r="A47" s="117"/>
      <c r="B47" s="124" t="s">
        <v>185</v>
      </c>
      <c r="C47" s="56">
        <v>0</v>
      </c>
      <c r="D47" s="57">
        <v>0</v>
      </c>
      <c r="E47" s="57">
        <v>0</v>
      </c>
      <c r="F47" s="56">
        <v>0</v>
      </c>
    </row>
    <row r="48" spans="1:6" s="113" customFormat="1" ht="10.15" customHeight="1" x14ac:dyDescent="0.25">
      <c r="A48" s="117" t="s">
        <v>186</v>
      </c>
      <c r="B48" s="121" t="s">
        <v>187</v>
      </c>
      <c r="C48" s="43">
        <v>0</v>
      </c>
      <c r="D48" s="44">
        <v>0</v>
      </c>
      <c r="E48" s="44">
        <v>0</v>
      </c>
      <c r="F48" s="43">
        <v>0</v>
      </c>
    </row>
    <row r="49" spans="1:6" s="113" customFormat="1" ht="10.15" customHeight="1" x14ac:dyDescent="0.25">
      <c r="A49" s="117"/>
      <c r="B49" s="121" t="s">
        <v>188</v>
      </c>
      <c r="C49" s="52">
        <f>SUM(C50:C52)</f>
        <v>0</v>
      </c>
      <c r="D49" s="53">
        <f>SUM(D50:D52)</f>
        <v>0</v>
      </c>
      <c r="E49" s="53">
        <f>SUM(E50:E52)</f>
        <v>0</v>
      </c>
      <c r="F49" s="52">
        <f>SUM(F50:F52)</f>
        <v>0</v>
      </c>
    </row>
    <row r="50" spans="1:6" s="113" customFormat="1" ht="9.6" customHeight="1" x14ac:dyDescent="0.25">
      <c r="A50" s="117"/>
      <c r="B50" s="126" t="s">
        <v>189</v>
      </c>
      <c r="C50" s="56">
        <v>0</v>
      </c>
      <c r="D50" s="57">
        <v>0</v>
      </c>
      <c r="E50" s="57">
        <v>0</v>
      </c>
      <c r="F50" s="56">
        <v>0</v>
      </c>
    </row>
    <row r="51" spans="1:6" s="113" customFormat="1" ht="9.6" customHeight="1" x14ac:dyDescent="0.25">
      <c r="A51" s="117"/>
      <c r="B51" s="126" t="s">
        <v>190</v>
      </c>
      <c r="C51" s="56">
        <v>0</v>
      </c>
      <c r="D51" s="57">
        <v>0</v>
      </c>
      <c r="E51" s="57">
        <v>0</v>
      </c>
      <c r="F51" s="56">
        <v>0</v>
      </c>
    </row>
    <row r="52" spans="1:6" s="113" customFormat="1" ht="9.6" customHeight="1" x14ac:dyDescent="0.25">
      <c r="A52" s="117"/>
      <c r="B52" s="126" t="s">
        <v>191</v>
      </c>
      <c r="C52" s="56">
        <v>0</v>
      </c>
      <c r="D52" s="57">
        <v>0</v>
      </c>
      <c r="E52" s="57">
        <v>0</v>
      </c>
      <c r="F52" s="56">
        <v>0</v>
      </c>
    </row>
    <row r="53" spans="1:6" s="113" customFormat="1" ht="10.15" customHeight="1" x14ac:dyDescent="0.25">
      <c r="A53" s="117"/>
      <c r="B53" s="121" t="s">
        <v>192</v>
      </c>
      <c r="C53" s="52">
        <f>SUM(C54:C55)</f>
        <v>0</v>
      </c>
      <c r="D53" s="53">
        <f>SUM(D54:D55)</f>
        <v>0</v>
      </c>
      <c r="E53" s="53">
        <f>SUM(E54:E55)</f>
        <v>0</v>
      </c>
      <c r="F53" s="52">
        <f>SUM(F54:F55)</f>
        <v>0</v>
      </c>
    </row>
    <row r="54" spans="1:6" s="113" customFormat="1" ht="9.6" customHeight="1" x14ac:dyDescent="0.25">
      <c r="A54" s="117" t="s">
        <v>193</v>
      </c>
      <c r="B54" s="123" t="s">
        <v>194</v>
      </c>
      <c r="C54" s="56">
        <v>0</v>
      </c>
      <c r="D54" s="57">
        <v>0</v>
      </c>
      <c r="E54" s="57">
        <v>0</v>
      </c>
      <c r="F54" s="56">
        <v>0</v>
      </c>
    </row>
    <row r="55" spans="1:6" s="113" customFormat="1" ht="9.6" customHeight="1" x14ac:dyDescent="0.25">
      <c r="A55" s="117" t="s">
        <v>195</v>
      </c>
      <c r="B55" s="127" t="s">
        <v>196</v>
      </c>
      <c r="C55" s="56">
        <v>0</v>
      </c>
      <c r="D55" s="57">
        <v>0</v>
      </c>
      <c r="E55" s="57">
        <v>0</v>
      </c>
      <c r="F55" s="56">
        <v>0</v>
      </c>
    </row>
    <row r="56" spans="1:6" s="113" customFormat="1" ht="10.15" customHeight="1" x14ac:dyDescent="0.25">
      <c r="A56" s="117"/>
      <c r="B56" s="128" t="s">
        <v>197</v>
      </c>
      <c r="C56" s="129">
        <f>C12+C13+C14+C15+C20+C23+C27+C32+C36+C37+C38+C48+C49+C53</f>
        <v>0</v>
      </c>
      <c r="D56" s="129">
        <f>D12+D13+D14+D15+D20+D23+D27+D32+D36+D37+D38+D48+D49+D53</f>
        <v>23739591.370000001</v>
      </c>
      <c r="E56" s="129">
        <f>E12+E13+E14+E15+E20+E23+E27+E32+E36+E37+E38+E48+E49+E53</f>
        <v>15709365.980000004</v>
      </c>
      <c r="F56" s="129">
        <f>F12+F13+F14+F15+F20+F23+F27+F32+F36+F37+F38+F48+F49+F53</f>
        <v>0</v>
      </c>
    </row>
    <row r="57" spans="1:6" s="113" customFormat="1" ht="10.15" customHeight="1" x14ac:dyDescent="0.25">
      <c r="A57" s="117"/>
      <c r="B57" s="118" t="s">
        <v>198</v>
      </c>
      <c r="C57" s="49">
        <f>SUM(C58:C60)</f>
        <v>0</v>
      </c>
      <c r="D57" s="50">
        <f>SUM(D58:D60)</f>
        <v>300000</v>
      </c>
      <c r="E57" s="50">
        <f>SUM(E58:E60)</f>
        <v>124101.39</v>
      </c>
      <c r="F57" s="49">
        <f>SUM(F58:F60)</f>
        <v>0</v>
      </c>
    </row>
    <row r="58" spans="1:6" s="113" customFormat="1" ht="9.6" customHeight="1" x14ac:dyDescent="0.25">
      <c r="A58" s="117" t="s">
        <v>199</v>
      </c>
      <c r="B58" s="123" t="s">
        <v>200</v>
      </c>
      <c r="C58" s="56">
        <v>0</v>
      </c>
      <c r="D58" s="57">
        <v>0</v>
      </c>
      <c r="E58" s="57">
        <v>0</v>
      </c>
      <c r="F58" s="56">
        <v>0</v>
      </c>
    </row>
    <row r="59" spans="1:6" s="113" customFormat="1" ht="9.6" customHeight="1" x14ac:dyDescent="0.25">
      <c r="A59" s="117" t="s">
        <v>201</v>
      </c>
      <c r="B59" s="123" t="s">
        <v>202</v>
      </c>
      <c r="C59" s="56">
        <v>0</v>
      </c>
      <c r="D59" s="57">
        <v>300000</v>
      </c>
      <c r="E59" s="57">
        <v>124101.39</v>
      </c>
      <c r="F59" s="56">
        <v>0</v>
      </c>
    </row>
    <row r="60" spans="1:6" s="113" customFormat="1" ht="9.6" customHeight="1" x14ac:dyDescent="0.25">
      <c r="A60" s="117" t="s">
        <v>169</v>
      </c>
      <c r="B60" s="130" t="s">
        <v>203</v>
      </c>
      <c r="C60" s="56">
        <v>0</v>
      </c>
      <c r="D60" s="57">
        <v>0</v>
      </c>
      <c r="E60" s="57">
        <v>0</v>
      </c>
      <c r="F60" s="56">
        <v>0</v>
      </c>
    </row>
    <row r="61" spans="1:6" s="113" customFormat="1" ht="10.15" customHeight="1" x14ac:dyDescent="0.25">
      <c r="A61" s="117"/>
      <c r="B61" s="131" t="s">
        <v>204</v>
      </c>
      <c r="C61" s="52">
        <f>SUM(C62:C64)</f>
        <v>0</v>
      </c>
      <c r="D61" s="53">
        <f>SUM(D62:D64)</f>
        <v>-4000000</v>
      </c>
      <c r="E61" s="53">
        <f>SUM(E62:E64)</f>
        <v>-1658326.32</v>
      </c>
      <c r="F61" s="52">
        <f>SUM(F62:F64)</f>
        <v>0</v>
      </c>
    </row>
    <row r="62" spans="1:6" s="113" customFormat="1" ht="9.6" customHeight="1" x14ac:dyDescent="0.25">
      <c r="A62" s="117" t="s">
        <v>205</v>
      </c>
      <c r="B62" s="132" t="s">
        <v>206</v>
      </c>
      <c r="C62" s="56">
        <v>0</v>
      </c>
      <c r="D62" s="57">
        <v>0</v>
      </c>
      <c r="E62" s="57">
        <v>0</v>
      </c>
      <c r="F62" s="56">
        <v>0</v>
      </c>
    </row>
    <row r="63" spans="1:6" s="113" customFormat="1" ht="9.6" customHeight="1" x14ac:dyDescent="0.25">
      <c r="A63" s="117" t="s">
        <v>207</v>
      </c>
      <c r="B63" s="132" t="s">
        <v>208</v>
      </c>
      <c r="C63" s="56">
        <v>0</v>
      </c>
      <c r="D63" s="57">
        <v>-4000000</v>
      </c>
      <c r="E63" s="57">
        <v>-1658326.32</v>
      </c>
      <c r="F63" s="56">
        <v>0</v>
      </c>
    </row>
    <row r="64" spans="1:6" s="113" customFormat="1" ht="9.6" customHeight="1" x14ac:dyDescent="0.25">
      <c r="A64" s="117" t="s">
        <v>209</v>
      </c>
      <c r="B64" s="132" t="s">
        <v>210</v>
      </c>
      <c r="C64" s="56">
        <v>0</v>
      </c>
      <c r="D64" s="57">
        <v>0</v>
      </c>
      <c r="E64" s="57">
        <v>0</v>
      </c>
      <c r="F64" s="56">
        <v>0</v>
      </c>
    </row>
    <row r="65" spans="1:6" s="113" customFormat="1" ht="10.15" customHeight="1" x14ac:dyDescent="0.25">
      <c r="A65" s="117" t="s">
        <v>211</v>
      </c>
      <c r="B65" s="131" t="s">
        <v>212</v>
      </c>
      <c r="C65" s="43">
        <v>0</v>
      </c>
      <c r="D65" s="44">
        <v>0</v>
      </c>
      <c r="E65" s="44">
        <v>0</v>
      </c>
      <c r="F65" s="43">
        <v>0</v>
      </c>
    </row>
    <row r="66" spans="1:6" s="113" customFormat="1" ht="10.15" customHeight="1" x14ac:dyDescent="0.25">
      <c r="A66" s="117" t="s">
        <v>213</v>
      </c>
      <c r="B66" s="131" t="s">
        <v>214</v>
      </c>
      <c r="C66" s="43">
        <v>0</v>
      </c>
      <c r="D66" s="44">
        <v>0</v>
      </c>
      <c r="E66" s="44">
        <v>0</v>
      </c>
      <c r="F66" s="43">
        <v>0</v>
      </c>
    </row>
    <row r="67" spans="1:6" s="113" customFormat="1" ht="10.15" customHeight="1" x14ac:dyDescent="0.25">
      <c r="A67" s="117" t="s">
        <v>215</v>
      </c>
      <c r="B67" s="131" t="s">
        <v>216</v>
      </c>
      <c r="C67" s="43">
        <v>0</v>
      </c>
      <c r="D67" s="44">
        <v>0</v>
      </c>
      <c r="E67" s="44">
        <v>0</v>
      </c>
      <c r="F67" s="43">
        <v>0</v>
      </c>
    </row>
    <row r="68" spans="1:6" s="113" customFormat="1" ht="10.15" customHeight="1" x14ac:dyDescent="0.25">
      <c r="A68" s="117"/>
      <c r="B68" s="133" t="s">
        <v>217</v>
      </c>
      <c r="C68" s="46">
        <v>0</v>
      </c>
      <c r="D68" s="47">
        <v>0</v>
      </c>
      <c r="E68" s="47">
        <v>0</v>
      </c>
      <c r="F68" s="46">
        <v>0</v>
      </c>
    </row>
    <row r="69" spans="1:6" s="113" customFormat="1" ht="10.15" customHeight="1" x14ac:dyDescent="0.25">
      <c r="A69" s="117"/>
      <c r="B69" s="134" t="s">
        <v>218</v>
      </c>
      <c r="C69" s="25">
        <f>C57+C61+C65+C66+C67+C68</f>
        <v>0</v>
      </c>
      <c r="D69" s="25">
        <f>D57+D61+D65+D66+D67+D68</f>
        <v>-3700000</v>
      </c>
      <c r="E69" s="25">
        <f>E57+E61+E65+E66+E67+E68</f>
        <v>-1534224.9300000002</v>
      </c>
      <c r="F69" s="25">
        <f>F57+F61+F65+F66+F67+F68</f>
        <v>0</v>
      </c>
    </row>
    <row r="70" spans="1:6" s="113" customFormat="1" ht="10.15" customHeight="1" x14ac:dyDescent="0.25">
      <c r="A70" s="117"/>
      <c r="B70" s="134" t="s">
        <v>219</v>
      </c>
      <c r="C70" s="25">
        <f>C56+C69</f>
        <v>0</v>
      </c>
      <c r="D70" s="25">
        <f>D56+D69</f>
        <v>20039591.370000001</v>
      </c>
      <c r="E70" s="25">
        <f>E56+E69</f>
        <v>14175141.050000004</v>
      </c>
      <c r="F70" s="25">
        <f>F56+F69</f>
        <v>0</v>
      </c>
    </row>
    <row r="71" spans="1:6" s="113" customFormat="1" ht="10.15" customHeight="1" x14ac:dyDescent="0.25">
      <c r="A71" s="117" t="s">
        <v>220</v>
      </c>
      <c r="B71" s="135" t="s">
        <v>221</v>
      </c>
      <c r="C71" s="59">
        <v>0</v>
      </c>
      <c r="D71" s="60">
        <v>0</v>
      </c>
      <c r="E71" s="60">
        <v>0</v>
      </c>
      <c r="F71" s="59">
        <v>0</v>
      </c>
    </row>
    <row r="72" spans="1:6" s="113" customFormat="1" ht="10.15" customHeight="1" x14ac:dyDescent="0.25">
      <c r="A72" s="136"/>
      <c r="B72" s="24" t="s">
        <v>222</v>
      </c>
      <c r="C72" s="48">
        <f>C70+C71</f>
        <v>0</v>
      </c>
      <c r="D72" s="48">
        <f>D70+D71</f>
        <v>20039591.370000001</v>
      </c>
      <c r="E72" s="48">
        <f>E70+E71</f>
        <v>14175141.050000004</v>
      </c>
      <c r="F72" s="48">
        <f>F70+F71</f>
        <v>0</v>
      </c>
    </row>
    <row r="73" spans="1:6" s="141" customFormat="1" ht="10.15" customHeight="1" x14ac:dyDescent="0.25">
      <c r="A73" s="137"/>
      <c r="B73" s="138" t="s">
        <v>223</v>
      </c>
      <c r="C73" s="139"/>
      <c r="D73" s="139"/>
      <c r="E73" s="139"/>
      <c r="F73" s="140"/>
    </row>
    <row r="74" spans="1:6" s="141" customFormat="1" ht="10.15" customHeight="1" x14ac:dyDescent="0.25">
      <c r="A74" s="137"/>
      <c r="B74" s="142" t="s">
        <v>224</v>
      </c>
      <c r="C74" s="143">
        <v>0</v>
      </c>
      <c r="D74" s="144">
        <v>0</v>
      </c>
      <c r="E74" s="144">
        <v>0</v>
      </c>
      <c r="F74" s="143">
        <v>0</v>
      </c>
    </row>
    <row r="75" spans="1:6" s="141" customFormat="1" ht="10.15" customHeight="1" x14ac:dyDescent="0.25">
      <c r="A75" s="137"/>
      <c r="B75" s="24" t="s">
        <v>225</v>
      </c>
      <c r="C75" s="48">
        <f>C72+C74</f>
        <v>0</v>
      </c>
      <c r="D75" s="48">
        <f>D72+D74</f>
        <v>20039591.370000001</v>
      </c>
      <c r="E75" s="48">
        <f>E72+E74</f>
        <v>14175141.050000004</v>
      </c>
      <c r="F75" s="48">
        <f>F72+F74</f>
        <v>0</v>
      </c>
    </row>
    <row r="76" spans="1:6" s="141" customFormat="1" ht="7.5" customHeight="1" x14ac:dyDescent="0.25">
      <c r="A76" s="137"/>
      <c r="B76" s="145"/>
      <c r="C76" s="146"/>
      <c r="D76" s="146"/>
      <c r="E76" s="146"/>
      <c r="F76" s="146"/>
    </row>
    <row r="77" spans="1:6" s="141" customFormat="1" ht="10.15" customHeight="1" x14ac:dyDescent="0.25">
      <c r="A77" s="137"/>
      <c r="B77" s="147" t="s">
        <v>226</v>
      </c>
      <c r="C77" s="148"/>
      <c r="D77" s="148"/>
      <c r="E77" s="148"/>
      <c r="F77" s="149"/>
    </row>
    <row r="78" spans="1:6" s="141" customFormat="1" ht="10.15" customHeight="1" x14ac:dyDescent="0.25">
      <c r="A78" s="137"/>
      <c r="B78" s="150" t="s">
        <v>227</v>
      </c>
      <c r="C78" s="151"/>
      <c r="D78" s="152"/>
      <c r="E78" s="153">
        <f>E75</f>
        <v>14175141.050000004</v>
      </c>
      <c r="F78" s="153">
        <f>F75</f>
        <v>0</v>
      </c>
    </row>
    <row r="79" spans="1:6" s="141" customFormat="1" ht="10.15" customHeight="1" x14ac:dyDescent="0.25">
      <c r="A79" s="137"/>
      <c r="B79" s="154" t="s">
        <v>228</v>
      </c>
      <c r="C79" s="155"/>
      <c r="D79" s="156"/>
      <c r="E79" s="157">
        <v>0</v>
      </c>
      <c r="F79" s="158">
        <v>0</v>
      </c>
    </row>
    <row r="80" spans="1:6" s="141" customFormat="1" ht="10.15" customHeight="1" x14ac:dyDescent="0.25">
      <c r="A80" s="137"/>
      <c r="B80" s="159" t="s">
        <v>229</v>
      </c>
      <c r="C80" s="155"/>
      <c r="D80" s="156"/>
      <c r="E80" s="157">
        <v>0</v>
      </c>
      <c r="F80" s="158">
        <v>0</v>
      </c>
    </row>
    <row r="81" spans="1:6" s="141" customFormat="1" ht="10.15" customHeight="1" x14ac:dyDescent="0.25">
      <c r="A81" s="137"/>
      <c r="B81" s="159" t="s">
        <v>230</v>
      </c>
      <c r="C81" s="155"/>
      <c r="D81" s="156"/>
      <c r="E81" s="157">
        <v>9891140.7199999988</v>
      </c>
      <c r="F81" s="158">
        <v>0</v>
      </c>
    </row>
    <row r="82" spans="1:6" s="141" customFormat="1" ht="10.15" customHeight="1" x14ac:dyDescent="0.25">
      <c r="A82" s="137"/>
      <c r="B82" s="159" t="s">
        <v>231</v>
      </c>
      <c r="C82" s="155"/>
      <c r="D82" s="156"/>
      <c r="E82" s="157">
        <v>0</v>
      </c>
      <c r="F82" s="158">
        <v>0</v>
      </c>
    </row>
    <row r="83" spans="1:6" s="141" customFormat="1" ht="10.15" customHeight="1" x14ac:dyDescent="0.25">
      <c r="A83" s="137"/>
      <c r="B83" s="160" t="s">
        <v>232</v>
      </c>
      <c r="C83" s="155"/>
      <c r="D83" s="156"/>
      <c r="E83" s="161">
        <v>0</v>
      </c>
      <c r="F83" s="162">
        <v>0</v>
      </c>
    </row>
    <row r="84" spans="1:6" s="141" customFormat="1" ht="10.15" customHeight="1" x14ac:dyDescent="0.25">
      <c r="A84" s="137"/>
      <c r="B84" s="163" t="s">
        <v>233</v>
      </c>
      <c r="C84" s="155"/>
      <c r="D84" s="156"/>
      <c r="E84" s="31">
        <v>0</v>
      </c>
      <c r="F84" s="30">
        <v>0</v>
      </c>
    </row>
    <row r="85" spans="1:6" s="141" customFormat="1" ht="10.15" customHeight="1" x14ac:dyDescent="0.25">
      <c r="A85" s="137"/>
      <c r="B85" s="160" t="s">
        <v>234</v>
      </c>
      <c r="C85" s="155"/>
      <c r="D85" s="156"/>
      <c r="E85" s="164">
        <v>0</v>
      </c>
      <c r="F85" s="165">
        <v>0</v>
      </c>
    </row>
    <row r="86" spans="1:6" s="141" customFormat="1" ht="19.5" x14ac:dyDescent="0.25">
      <c r="A86" s="137"/>
      <c r="B86" s="166" t="s">
        <v>235</v>
      </c>
      <c r="C86" s="155"/>
      <c r="D86" s="156"/>
      <c r="E86" s="48">
        <f>SUM(E79:E85)</f>
        <v>9891140.7199999988</v>
      </c>
      <c r="F86" s="48">
        <f>SUM(F79:F85)</f>
        <v>0</v>
      </c>
    </row>
    <row r="87" spans="1:6" s="141" customFormat="1" ht="10.15" customHeight="1" x14ac:dyDescent="0.25">
      <c r="A87" s="137"/>
      <c r="B87" s="167" t="s">
        <v>236</v>
      </c>
      <c r="C87" s="155"/>
      <c r="D87" s="156"/>
      <c r="E87" s="157">
        <v>0</v>
      </c>
      <c r="F87" s="158">
        <v>0</v>
      </c>
    </row>
    <row r="88" spans="1:6" s="141" customFormat="1" ht="10.15" customHeight="1" x14ac:dyDescent="0.25">
      <c r="A88" s="137"/>
      <c r="B88" s="159" t="s">
        <v>237</v>
      </c>
      <c r="C88" s="155"/>
      <c r="D88" s="156"/>
      <c r="E88" s="157">
        <v>0</v>
      </c>
      <c r="F88" s="158">
        <v>0</v>
      </c>
    </row>
    <row r="89" spans="1:6" s="141" customFormat="1" ht="10.15" customHeight="1" x14ac:dyDescent="0.25">
      <c r="A89" s="137"/>
      <c r="B89" s="159" t="s">
        <v>238</v>
      </c>
      <c r="C89" s="155"/>
      <c r="D89" s="156"/>
      <c r="E89" s="157">
        <v>-1998151.21</v>
      </c>
      <c r="F89" s="158">
        <v>0</v>
      </c>
    </row>
    <row r="90" spans="1:6" s="141" customFormat="1" ht="10.15" customHeight="1" x14ac:dyDescent="0.25">
      <c r="A90" s="137"/>
      <c r="B90" s="160" t="s">
        <v>239</v>
      </c>
      <c r="C90" s="155"/>
      <c r="D90" s="156"/>
      <c r="E90" s="164">
        <v>0</v>
      </c>
      <c r="F90" s="165">
        <v>0</v>
      </c>
    </row>
    <row r="91" spans="1:6" s="141" customFormat="1" ht="10.15" customHeight="1" x14ac:dyDescent="0.25">
      <c r="A91" s="137"/>
      <c r="B91" s="160" t="s">
        <v>240</v>
      </c>
      <c r="C91" s="155"/>
      <c r="D91" s="156"/>
      <c r="E91" s="31">
        <v>0</v>
      </c>
      <c r="F91" s="30">
        <v>0</v>
      </c>
    </row>
    <row r="92" spans="1:6" s="141" customFormat="1" ht="10.15" customHeight="1" x14ac:dyDescent="0.25">
      <c r="A92" s="137"/>
      <c r="B92" s="160" t="s">
        <v>241</v>
      </c>
      <c r="C92" s="155"/>
      <c r="D92" s="156"/>
      <c r="E92" s="161">
        <v>0</v>
      </c>
      <c r="F92" s="162">
        <v>0</v>
      </c>
    </row>
    <row r="93" spans="1:6" s="141" customFormat="1" ht="19.5" x14ac:dyDescent="0.25">
      <c r="A93" s="137"/>
      <c r="B93" s="166" t="s">
        <v>242</v>
      </c>
      <c r="C93" s="155"/>
      <c r="D93" s="156"/>
      <c r="E93" s="48">
        <f>SUM(E87:E92)</f>
        <v>-1998151.21</v>
      </c>
      <c r="F93" s="48">
        <f>SUM(F87:F92)</f>
        <v>0</v>
      </c>
    </row>
    <row r="94" spans="1:6" s="141" customFormat="1" ht="10.15" customHeight="1" x14ac:dyDescent="0.25">
      <c r="A94" s="137"/>
      <c r="B94" s="168" t="s">
        <v>243</v>
      </c>
      <c r="C94" s="169"/>
      <c r="D94" s="170"/>
      <c r="E94" s="68">
        <f>E78+E86+E93</f>
        <v>22068130.560000002</v>
      </c>
      <c r="F94" s="68">
        <f>F78+F86+F93</f>
        <v>0</v>
      </c>
    </row>
    <row r="95" spans="1:6" s="141" customFormat="1" ht="12.6" customHeight="1" x14ac:dyDescent="0.25">
      <c r="A95" s="137"/>
      <c r="B95" s="171"/>
      <c r="C95" s="146"/>
      <c r="D95" s="146"/>
      <c r="E95" s="146"/>
      <c r="F95" s="146"/>
    </row>
    <row r="96" spans="1:6" s="141" customFormat="1" ht="10.15" customHeight="1" x14ac:dyDescent="0.25">
      <c r="A96" s="172" t="s">
        <v>244</v>
      </c>
      <c r="B96" s="84" t="s">
        <v>126</v>
      </c>
      <c r="C96" s="84"/>
      <c r="D96" s="84"/>
      <c r="E96" s="84"/>
      <c r="F96" s="84"/>
    </row>
    <row r="97" spans="1:6" s="141" customFormat="1" ht="9" customHeight="1" x14ac:dyDescent="0.25">
      <c r="A97" s="172"/>
      <c r="B97" s="85"/>
      <c r="C97" s="86"/>
      <c r="D97" s="85"/>
      <c r="E97" s="85"/>
      <c r="F97" s="85"/>
    </row>
    <row r="98" spans="1:6" s="174" customFormat="1" ht="10.15" customHeight="1" x14ac:dyDescent="0.25">
      <c r="A98" s="173"/>
      <c r="B98" s="87"/>
      <c r="C98" s="87"/>
      <c r="D98" s="87"/>
      <c r="E98" s="87"/>
      <c r="F98" s="87"/>
    </row>
    <row r="99" spans="1:6" s="174" customFormat="1" ht="10.15" customHeight="1" x14ac:dyDescent="0.25">
      <c r="A99" s="173"/>
      <c r="B99" s="88"/>
      <c r="C99" s="88"/>
      <c r="D99" s="89"/>
      <c r="E99" s="89"/>
      <c r="F99" s="89"/>
    </row>
    <row r="100" spans="1:6" s="174" customFormat="1" ht="10.15" customHeight="1" x14ac:dyDescent="0.25">
      <c r="A100" s="173"/>
      <c r="B100" s="90"/>
      <c r="C100" s="91"/>
      <c r="D100" s="92"/>
      <c r="E100" s="89"/>
      <c r="F100" s="89"/>
    </row>
    <row r="101" spans="1:6" s="174" customFormat="1" ht="11.1" customHeight="1" x14ac:dyDescent="0.25">
      <c r="A101" s="173"/>
      <c r="B101" s="93"/>
      <c r="C101" s="93"/>
      <c r="D101" s="93"/>
      <c r="E101" s="93"/>
      <c r="F101" s="93"/>
    </row>
    <row r="102" spans="1:6" s="174" customFormat="1" ht="11.1" customHeight="1" x14ac:dyDescent="0.25">
      <c r="A102" s="175"/>
      <c r="B102" s="176"/>
    </row>
    <row r="103" spans="1:6" s="174" customFormat="1" ht="11.1" customHeight="1" x14ac:dyDescent="0.25">
      <c r="A103" s="175"/>
      <c r="B103" s="176"/>
    </row>
    <row r="104" spans="1:6" s="174" customFormat="1" ht="11.1" customHeight="1" x14ac:dyDescent="0.25">
      <c r="A104" s="175"/>
      <c r="B104" s="177"/>
    </row>
    <row r="105" spans="1:6" s="174" customFormat="1" ht="11.1" customHeight="1" x14ac:dyDescent="0.25">
      <c r="A105" s="175"/>
      <c r="B105" s="177"/>
    </row>
    <row r="106" spans="1:6" s="174" customFormat="1" ht="11.1" customHeight="1" x14ac:dyDescent="0.25">
      <c r="A106" s="175"/>
      <c r="B106" s="176"/>
    </row>
    <row r="107" spans="1:6" s="174" customFormat="1" ht="11.1" customHeight="1" x14ac:dyDescent="0.25">
      <c r="A107" s="175"/>
      <c r="B107" s="176"/>
    </row>
    <row r="108" spans="1:6" s="174" customFormat="1" ht="11.1" customHeight="1" x14ac:dyDescent="0.25">
      <c r="A108" s="175"/>
      <c r="B108" s="176"/>
    </row>
    <row r="109" spans="1:6" s="174" customFormat="1" ht="11.1" customHeight="1" x14ac:dyDescent="0.25">
      <c r="A109" s="175"/>
      <c r="B109" s="176"/>
    </row>
    <row r="110" spans="1:6" s="174" customFormat="1" ht="11.1" customHeight="1" x14ac:dyDescent="0.25">
      <c r="A110" s="175"/>
      <c r="B110" s="177"/>
    </row>
    <row r="111" spans="1:6" s="174" customFormat="1" ht="11.1" customHeight="1" x14ac:dyDescent="0.25">
      <c r="A111" s="175"/>
      <c r="B111" s="177"/>
    </row>
    <row r="112" spans="1:6" s="174" customFormat="1" ht="12" customHeight="1" x14ac:dyDescent="0.25">
      <c r="A112" s="175"/>
      <c r="B112" s="177"/>
    </row>
    <row r="113" spans="1:1" s="113" customFormat="1" x14ac:dyDescent="0.25">
      <c r="A113" s="178"/>
    </row>
    <row r="114" spans="1:1" s="113" customFormat="1" x14ac:dyDescent="0.25">
      <c r="A114" s="178"/>
    </row>
    <row r="115" spans="1:1" s="113" customFormat="1" x14ac:dyDescent="0.25">
      <c r="A115" s="178"/>
    </row>
    <row r="116" spans="1:1" s="113" customFormat="1" x14ac:dyDescent="0.25">
      <c r="A116" s="178"/>
    </row>
    <row r="117" spans="1:1" s="113" customFormat="1" x14ac:dyDescent="0.25">
      <c r="A117" s="178"/>
    </row>
    <row r="118" spans="1:1" s="113" customFormat="1" x14ac:dyDescent="0.25">
      <c r="A118" s="178"/>
    </row>
    <row r="119" spans="1:1" s="113" customFormat="1" x14ac:dyDescent="0.25">
      <c r="A119" s="178"/>
    </row>
    <row r="120" spans="1:1" s="113" customFormat="1" x14ac:dyDescent="0.25">
      <c r="A120" s="178"/>
    </row>
    <row r="121" spans="1:1" s="113" customFormat="1" x14ac:dyDescent="0.25">
      <c r="A121" s="178"/>
    </row>
    <row r="122" spans="1:1" s="113" customFormat="1" x14ac:dyDescent="0.25">
      <c r="A122" s="178"/>
    </row>
    <row r="123" spans="1:1" s="113" customFormat="1" x14ac:dyDescent="0.25">
      <c r="A123" s="178"/>
    </row>
    <row r="124" spans="1:1" s="113" customFormat="1" x14ac:dyDescent="0.25">
      <c r="A124" s="178"/>
    </row>
    <row r="125" spans="1:1" s="113" customFormat="1" x14ac:dyDescent="0.25">
      <c r="A125" s="178"/>
    </row>
    <row r="126" spans="1:1" s="113" customFormat="1" x14ac:dyDescent="0.25">
      <c r="A126" s="178"/>
    </row>
    <row r="127" spans="1:1" s="113" customFormat="1" x14ac:dyDescent="0.25">
      <c r="A127" s="178"/>
    </row>
    <row r="128" spans="1:1" s="113" customFormat="1" x14ac:dyDescent="0.25">
      <c r="A128" s="178"/>
    </row>
    <row r="129" spans="1:1" s="113" customFormat="1" x14ac:dyDescent="0.25">
      <c r="A129" s="178"/>
    </row>
    <row r="130" spans="1:1" s="113" customFormat="1" x14ac:dyDescent="0.25">
      <c r="A130" s="178"/>
    </row>
    <row r="131" spans="1:1" s="113" customFormat="1" x14ac:dyDescent="0.25">
      <c r="A131" s="178"/>
    </row>
    <row r="132" spans="1:1" s="113" customFormat="1" x14ac:dyDescent="0.25">
      <c r="A132" s="178"/>
    </row>
    <row r="133" spans="1:1" s="113" customFormat="1" x14ac:dyDescent="0.25">
      <c r="A133" s="178"/>
    </row>
    <row r="134" spans="1:1" s="113" customFormat="1" x14ac:dyDescent="0.25">
      <c r="A134" s="178"/>
    </row>
    <row r="135" spans="1:1" s="113" customFormat="1" x14ac:dyDescent="0.25">
      <c r="A135" s="178"/>
    </row>
    <row r="136" spans="1:1" s="113" customFormat="1" x14ac:dyDescent="0.25">
      <c r="A136" s="178"/>
    </row>
    <row r="137" spans="1:1" s="113" customFormat="1" x14ac:dyDescent="0.25">
      <c r="A137" s="178"/>
    </row>
    <row r="138" spans="1:1" s="113" customFormat="1" x14ac:dyDescent="0.25">
      <c r="A138" s="178"/>
    </row>
    <row r="139" spans="1:1" s="113" customFormat="1" x14ac:dyDescent="0.25">
      <c r="A139" s="178"/>
    </row>
    <row r="140" spans="1:1" s="113" customFormat="1" x14ac:dyDescent="0.25">
      <c r="A140" s="178"/>
    </row>
    <row r="141" spans="1:1" s="113" customFormat="1" x14ac:dyDescent="0.25">
      <c r="A141" s="178"/>
    </row>
    <row r="142" spans="1:1" s="113" customFormat="1" x14ac:dyDescent="0.25">
      <c r="A142" s="178"/>
    </row>
    <row r="143" spans="1:1" s="113" customFormat="1" x14ac:dyDescent="0.25">
      <c r="A143" s="178"/>
    </row>
    <row r="144" spans="1:1" s="113" customFormat="1" x14ac:dyDescent="0.25">
      <c r="A144" s="178"/>
    </row>
    <row r="145" spans="1:1" s="113" customFormat="1" x14ac:dyDescent="0.25">
      <c r="A145" s="178"/>
    </row>
    <row r="146" spans="1:1" s="113" customFormat="1" x14ac:dyDescent="0.25">
      <c r="A146" s="178"/>
    </row>
    <row r="147" spans="1:1" s="113" customFormat="1" x14ac:dyDescent="0.25">
      <c r="A147" s="178"/>
    </row>
    <row r="148" spans="1:1" s="113" customFormat="1" x14ac:dyDescent="0.25">
      <c r="A148" s="178"/>
    </row>
    <row r="149" spans="1:1" s="113" customFormat="1" x14ac:dyDescent="0.25">
      <c r="A149" s="178"/>
    </row>
    <row r="150" spans="1:1" s="113" customFormat="1" x14ac:dyDescent="0.25">
      <c r="A150" s="178"/>
    </row>
    <row r="151" spans="1:1" s="113" customFormat="1" x14ac:dyDescent="0.25">
      <c r="A151" s="178"/>
    </row>
    <row r="152" spans="1:1" s="113" customFormat="1" x14ac:dyDescent="0.25">
      <c r="A152" s="178"/>
    </row>
    <row r="153" spans="1:1" s="113" customFormat="1" x14ac:dyDescent="0.25">
      <c r="A153" s="178"/>
    </row>
    <row r="154" spans="1:1" s="113" customFormat="1" x14ac:dyDescent="0.25">
      <c r="A154" s="178"/>
    </row>
    <row r="155" spans="1:1" s="113" customFormat="1" x14ac:dyDescent="0.25">
      <c r="A155" s="178"/>
    </row>
    <row r="156" spans="1:1" s="113" customFormat="1" x14ac:dyDescent="0.25">
      <c r="A156" s="178"/>
    </row>
    <row r="157" spans="1:1" s="113" customFormat="1" x14ac:dyDescent="0.25">
      <c r="A157" s="178"/>
    </row>
    <row r="158" spans="1:1" s="113" customFormat="1" x14ac:dyDescent="0.25">
      <c r="A158" s="178"/>
    </row>
    <row r="159" spans="1:1" s="113" customFormat="1" x14ac:dyDescent="0.25">
      <c r="A159" s="178"/>
    </row>
    <row r="160" spans="1:1" s="113" customFormat="1" x14ac:dyDescent="0.25">
      <c r="A160" s="178"/>
    </row>
    <row r="161" spans="1:1" s="113" customFormat="1" x14ac:dyDescent="0.25">
      <c r="A161" s="178"/>
    </row>
    <row r="162" spans="1:1" s="113" customFormat="1" x14ac:dyDescent="0.25">
      <c r="A162" s="178"/>
    </row>
    <row r="163" spans="1:1" s="113" customFormat="1" x14ac:dyDescent="0.25">
      <c r="A163" s="178"/>
    </row>
    <row r="164" spans="1:1" s="113" customFormat="1" x14ac:dyDescent="0.25">
      <c r="A164" s="178"/>
    </row>
    <row r="165" spans="1:1" s="113" customFormat="1" x14ac:dyDescent="0.25">
      <c r="A165" s="178"/>
    </row>
    <row r="166" spans="1:1" s="113" customFormat="1" x14ac:dyDescent="0.25">
      <c r="A166" s="178"/>
    </row>
    <row r="167" spans="1:1" s="113" customFormat="1" x14ac:dyDescent="0.25">
      <c r="A167" s="178"/>
    </row>
    <row r="168" spans="1:1" s="113" customFormat="1" x14ac:dyDescent="0.25">
      <c r="A168" s="178"/>
    </row>
    <row r="169" spans="1:1" s="113" customFormat="1" x14ac:dyDescent="0.25">
      <c r="A169" s="178"/>
    </row>
    <row r="170" spans="1:1" s="113" customFormat="1" x14ac:dyDescent="0.25">
      <c r="A170" s="178"/>
    </row>
    <row r="171" spans="1:1" s="113" customFormat="1" x14ac:dyDescent="0.25">
      <c r="A171" s="178"/>
    </row>
    <row r="172" spans="1:1" s="113" customFormat="1" x14ac:dyDescent="0.25">
      <c r="A172" s="178"/>
    </row>
    <row r="173" spans="1:1" s="113" customFormat="1" x14ac:dyDescent="0.25">
      <c r="A173" s="178"/>
    </row>
    <row r="174" spans="1:1" s="113" customFormat="1" x14ac:dyDescent="0.25">
      <c r="A174" s="178"/>
    </row>
    <row r="175" spans="1:1" s="113" customFormat="1" x14ac:dyDescent="0.25">
      <c r="A175" s="178"/>
    </row>
    <row r="176" spans="1:1" s="113" customFormat="1" x14ac:dyDescent="0.25">
      <c r="A176" s="178"/>
    </row>
    <row r="177" spans="1:1" s="113" customFormat="1" x14ac:dyDescent="0.25">
      <c r="A177" s="178"/>
    </row>
    <row r="178" spans="1:1" s="113" customFormat="1" x14ac:dyDescent="0.25">
      <c r="A178" s="178"/>
    </row>
  </sheetData>
  <mergeCells count="8">
    <mergeCell ref="B98:F98"/>
    <mergeCell ref="B101:F101"/>
    <mergeCell ref="C1:F1"/>
    <mergeCell ref="C2:F2"/>
    <mergeCell ref="C3:F3"/>
    <mergeCell ref="B7:F7"/>
    <mergeCell ref="B73:F73"/>
    <mergeCell ref="B96:F9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2</Orden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0647EE-6E9D-4111-87D0-BEC3C5315CF5}"/>
</file>

<file path=customXml/itemProps2.xml><?xml version="1.0" encoding="utf-8"?>
<ds:datastoreItem xmlns:ds="http://schemas.openxmlformats.org/officeDocument/2006/customXml" ds:itemID="{5324573B-16C9-4D44-B144-AF264966D0E0}"/>
</file>

<file path=customXml/itemProps3.xml><?xml version="1.0" encoding="utf-8"?>
<ds:datastoreItem xmlns:ds="http://schemas.openxmlformats.org/officeDocument/2006/customXml" ds:itemID="{F55E8624-F007-405C-A31C-D5CABAC258E3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PYG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terms:created xsi:type="dcterms:W3CDTF">2018-09-13T09:00:10Z</dcterms:created>
  <dcterms:modified xsi:type="dcterms:W3CDTF">2018-09-13T09:02:19Z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0x010100A2039BF1ACBB6242A05B31B4AC89E4F2</vt:lpwstr>
  </property>
  <property fmtid="{D5CDD505-2E9C-101B-9397-08002B2CF9AE}" pid="3" name="Order">
    <vt:r8>22800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